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4\01\"/>
    </mc:Choice>
  </mc:AlternateContent>
  <xr:revisionPtr revIDLastSave="0" documentId="13_ncr:1_{B363D8D4-5BC1-48E4-87A6-C9C4A3100A59}" xr6:coauthVersionLast="47" xr6:coauthVersionMax="47" xr10:uidLastSave="{00000000-0000-0000-0000-000000000000}"/>
  <bookViews>
    <workbookView xWindow="-120" yWindow="-120" windowWidth="29040" windowHeight="15840" tabRatio="923" activeTab="12" xr2:uid="{00000000-000D-0000-FFFF-FFFF00000000}"/>
  </bookViews>
  <sheets>
    <sheet name="0" sheetId="22" r:id="rId1"/>
    <sheet name="سهام" sheetId="2" r:id="rId2"/>
    <sheet name="اوراق مشتقه" sheetId="3" r:id="rId3"/>
    <sheet name="سپرده" sheetId="7" r:id="rId4"/>
    <sheet name="درآمد" sheetId="8" r:id="rId5"/>
    <sheet name="درآمد سرمایه گذاری در سهام" sheetId="9" r:id="rId6"/>
    <sheet name="درآمد سپرده بانکی" sheetId="13" r:id="rId7"/>
    <sheet name="سایر درآمدها" sheetId="14" r:id="rId8"/>
    <sheet name="درآمد سود سهام" sheetId="15" r:id="rId9"/>
    <sheet name="سود سپرده بانکی" sheetId="18" r:id="rId10"/>
    <sheet name="درآمد ناشی از فروش" sheetId="19" r:id="rId11"/>
    <sheet name="درآمد اعمال اختیار" sheetId="20" r:id="rId12"/>
    <sheet name="درآمد ناشی از تغییر قیمت اوراق" sheetId="21" r:id="rId13"/>
  </sheets>
  <definedNames>
    <definedName name="_xlnm.Print_Area" localSheetId="0">'0'!$A$1:$H$37</definedName>
    <definedName name="_xlnm.Print_Area" localSheetId="2">'اوراق مشتقه'!$A$1:$AV$16</definedName>
    <definedName name="_xlnm.Print_Area" localSheetId="4">درآمد!$A$1:$K$11</definedName>
    <definedName name="_xlnm.Print_Area" localSheetId="11">'درآمد اعمال اختیار'!$A$1:$V$13</definedName>
    <definedName name="_xlnm.Print_Area" localSheetId="6">'درآمد سپرده بانکی'!$A$1:$K$10</definedName>
    <definedName name="_xlnm.Print_Area" localSheetId="5">'درآمد سرمایه گذاری در سهام'!$A$1:$V$75</definedName>
    <definedName name="_xlnm.Print_Area" localSheetId="8">'درآمد سود سهام'!$A$1:$T$9</definedName>
    <definedName name="_xlnm.Print_Area" localSheetId="12">'درآمد ناشی از تغییر قیمت اوراق'!$A$1:$Q$68</definedName>
    <definedName name="_xlnm.Print_Area" localSheetId="10">'درآمد ناشی از فروش'!$A$1:$Q$17</definedName>
    <definedName name="_xlnm.Print_Area" localSheetId="7">'سایر درآمدها'!$A$1:$G$10</definedName>
    <definedName name="_xlnm.Print_Area" localSheetId="3">سپرده!$A$1:$M$11</definedName>
    <definedName name="_xlnm.Print_Area" localSheetId="1">سهام!$A$1:$Y$64</definedName>
    <definedName name="_xlnm.Print_Area" localSheetId="9">'سود سپرده بانکی'!$A$1:$N$10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1" l="1"/>
  <c r="E68" i="21"/>
  <c r="G68" i="21"/>
  <c r="I68" i="21"/>
  <c r="K68" i="21"/>
  <c r="M68" i="21"/>
  <c r="O68" i="21"/>
  <c r="Q68" i="21"/>
  <c r="S13" i="20"/>
  <c r="U13" i="20"/>
  <c r="Q13" i="20"/>
  <c r="O13" i="20"/>
  <c r="M13" i="20"/>
  <c r="K13" i="20"/>
  <c r="Q16" i="19"/>
  <c r="M16" i="19"/>
  <c r="O16" i="19"/>
  <c r="K16" i="19"/>
  <c r="I16" i="19"/>
  <c r="G16" i="19"/>
  <c r="E16" i="19"/>
  <c r="C16" i="19"/>
  <c r="M10" i="18"/>
  <c r="S9" i="15"/>
  <c r="Q9" i="15"/>
  <c r="O9" i="15"/>
  <c r="M9" i="15"/>
  <c r="K9" i="15"/>
  <c r="I9" i="15"/>
  <c r="I10" i="18"/>
  <c r="K10" i="18"/>
  <c r="G10" i="18"/>
  <c r="E10" i="18"/>
  <c r="C10" i="18"/>
  <c r="H10" i="13"/>
  <c r="D10" i="13"/>
  <c r="D74" i="9"/>
  <c r="F74" i="9"/>
  <c r="H74" i="9"/>
  <c r="J64" i="9"/>
  <c r="J65" i="9"/>
  <c r="J66" i="9"/>
  <c r="J67" i="9"/>
  <c r="J68" i="9"/>
  <c r="J69" i="9"/>
  <c r="J70" i="9"/>
  <c r="J71" i="9"/>
  <c r="J72" i="9"/>
  <c r="J73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9" i="9"/>
  <c r="J74" i="9" s="1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10" i="9"/>
  <c r="T9" i="9"/>
  <c r="T74" i="9" s="1"/>
  <c r="F8" i="8" s="1"/>
  <c r="R74" i="9"/>
  <c r="P74" i="9"/>
  <c r="F9" i="8"/>
  <c r="F10" i="14"/>
  <c r="F10" i="8" s="1"/>
  <c r="D10" i="14"/>
  <c r="N74" i="9"/>
  <c r="J11" i="8"/>
  <c r="H11" i="8"/>
  <c r="D11" i="7"/>
  <c r="F11" i="7"/>
  <c r="H11" i="7"/>
  <c r="J11" i="7"/>
  <c r="L11" i="7"/>
  <c r="Y64" i="2"/>
  <c r="W64" i="2"/>
  <c r="Q64" i="2"/>
  <c r="U64" i="2"/>
  <c r="O64" i="2"/>
  <c r="M64" i="2"/>
  <c r="K64" i="2"/>
  <c r="I64" i="2"/>
  <c r="G64" i="2"/>
  <c r="E64" i="2"/>
  <c r="F11" i="8" l="1"/>
  <c r="L55" i="9"/>
  <c r="L43" i="9"/>
  <c r="L31" i="9"/>
  <c r="L19" i="9"/>
  <c r="L71" i="9"/>
  <c r="L34" i="9"/>
  <c r="L63" i="9"/>
  <c r="L46" i="9"/>
  <c r="L26" i="9"/>
  <c r="L57" i="9"/>
  <c r="L45" i="9"/>
  <c r="L33" i="9"/>
  <c r="L21" i="9"/>
  <c r="V55" i="9"/>
  <c r="V43" i="9"/>
  <c r="V31" i="9"/>
  <c r="V19" i="9"/>
  <c r="V72" i="9"/>
  <c r="L62" i="9"/>
  <c r="L44" i="9"/>
  <c r="L67" i="9"/>
  <c r="L32" i="9"/>
  <c r="L20" i="9"/>
  <c r="L72" i="9"/>
  <c r="V54" i="9"/>
  <c r="V42" i="9"/>
  <c r="V30" i="9"/>
  <c r="V18" i="9"/>
  <c r="V71" i="9"/>
  <c r="V17" i="9"/>
  <c r="L65" i="9"/>
  <c r="V16" i="9"/>
  <c r="L58" i="9"/>
  <c r="L39" i="9"/>
  <c r="L17" i="9"/>
  <c r="L64" i="9"/>
  <c r="V9" i="9"/>
  <c r="V51" i="9"/>
  <c r="V39" i="9"/>
  <c r="V27" i="9"/>
  <c r="V15" i="9"/>
  <c r="V68" i="9"/>
  <c r="V53" i="9"/>
  <c r="V70" i="9"/>
  <c r="L22" i="9"/>
  <c r="L42" i="9"/>
  <c r="V52" i="9"/>
  <c r="V40" i="9"/>
  <c r="V69" i="9"/>
  <c r="L56" i="9"/>
  <c r="L38" i="9"/>
  <c r="L16" i="9"/>
  <c r="V62" i="9"/>
  <c r="V50" i="9"/>
  <c r="V38" i="9"/>
  <c r="V26" i="9"/>
  <c r="V14" i="9"/>
  <c r="V67" i="9"/>
  <c r="V29" i="9"/>
  <c r="L40" i="9"/>
  <c r="L36" i="9"/>
  <c r="L15" i="9"/>
  <c r="V61" i="9"/>
  <c r="V49" i="9"/>
  <c r="V37" i="9"/>
  <c r="V25" i="9"/>
  <c r="V13" i="9"/>
  <c r="V66" i="9"/>
  <c r="L73" i="9"/>
  <c r="V41" i="9"/>
  <c r="L59" i="9"/>
  <c r="L54" i="9"/>
  <c r="L30" i="9"/>
  <c r="V28" i="9"/>
  <c r="L53" i="9"/>
  <c r="L52" i="9"/>
  <c r="L35" i="9"/>
  <c r="L14" i="9"/>
  <c r="V60" i="9"/>
  <c r="V48" i="9"/>
  <c r="V36" i="9"/>
  <c r="V24" i="9"/>
  <c r="V12" i="9"/>
  <c r="V65" i="9"/>
  <c r="L51" i="9"/>
  <c r="L12" i="9"/>
  <c r="L61" i="9"/>
  <c r="L49" i="9"/>
  <c r="L37" i="9"/>
  <c r="L25" i="9"/>
  <c r="L13" i="9"/>
  <c r="V59" i="9"/>
  <c r="V47" i="9"/>
  <c r="V35" i="9"/>
  <c r="V23" i="9"/>
  <c r="V11" i="9"/>
  <c r="V64" i="9"/>
  <c r="L50" i="9"/>
  <c r="L29" i="9"/>
  <c r="L11" i="9"/>
  <c r="V58" i="9"/>
  <c r="V46" i="9"/>
  <c r="V34" i="9"/>
  <c r="V22" i="9"/>
  <c r="V10" i="9"/>
  <c r="L9" i="9"/>
  <c r="L48" i="9"/>
  <c r="L28" i="9"/>
  <c r="L70" i="9"/>
  <c r="V57" i="9"/>
  <c r="V45" i="9"/>
  <c r="V33" i="9"/>
  <c r="V21" i="9"/>
  <c r="V63" i="9"/>
  <c r="L10" i="9"/>
  <c r="L47" i="9"/>
  <c r="L27" i="9"/>
  <c r="L69" i="9"/>
  <c r="V56" i="9"/>
  <c r="V44" i="9"/>
  <c r="V32" i="9"/>
  <c r="V20" i="9"/>
  <c r="V73" i="9" l="1"/>
  <c r="L23" i="9"/>
  <c r="L66" i="9"/>
  <c r="L60" i="9"/>
  <c r="L18" i="9"/>
  <c r="L24" i="9"/>
  <c r="L68" i="9"/>
  <c r="L41" i="9"/>
  <c r="L74" i="9"/>
  <c r="V74" i="9"/>
</calcChain>
</file>

<file path=xl/sharedStrings.xml><?xml version="1.0" encoding="utf-8"?>
<sst xmlns="http://schemas.openxmlformats.org/spreadsheetml/2006/main" count="509" uniqueCount="180">
  <si>
    <t>صندوق سرمایه گذاری بخشی پتروشیمی دماوند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</si>
  <si>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</si>
  <si>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</si>
  <si>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</si>
  <si>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</si>
  <si>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</si>
  <si>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</si>
  <si>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</si>
  <si>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</si>
  <si>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</si>
  <si>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</si>
  <si>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</si>
  <si>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</si>
  <si>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</si>
  <si>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</si>
  <si>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</si>
  <si>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</si>
  <si>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</si>
  <si>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</si>
  <si>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</si>
  <si>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الکتریک‌ خودرو شرق‌</t>
  </si>
  <si>
    <t>ایمن خودرو شرق</t>
  </si>
  <si>
    <t>بانک صادرات ایران</t>
  </si>
  <si>
    <t>بانک ملت</t>
  </si>
  <si>
    <t>پالایش نفت اصفهان</t>
  </si>
  <si>
    <t>پاکدیس</t>
  </si>
  <si>
    <t>پتروشیمی ارومیه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</si>
  <si>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</si>
  <si>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</si>
  <si>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</si>
  <si>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</si>
  <si>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</si>
  <si>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</si>
  <si>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فناوران</t>
  </si>
  <si>
    <t>پتروشیمی نوری</t>
  </si>
  <si>
    <t>پتروشیمی‌شیراز</t>
  </si>
  <si>
    <t>پدیده شیمی قرن</t>
  </si>
  <si>
    <t>تامین سرمایه دماوند</t>
  </si>
  <si>
    <t>تامین‌ ماسه‌ ریخته‌گری‌</t>
  </si>
  <si>
    <t>تایدواترخاورمیانه</t>
  </si>
  <si>
    <t>توسعه نیشکر و  صنایع جانبی</t>
  </si>
  <si>
    <t>تولید انرژی برق شمس پاسارگاد</t>
  </si>
  <si>
    <t>تولید مواداولیه الیاف مصنوعی</t>
  </si>
  <si>
    <t>تولیدات پتروشیمی قائد بصیر</t>
  </si>
  <si>
    <t>تولیدی و صنعتی گوهرفام</t>
  </si>
  <si>
    <t>توکا رنگ فولاد سپاهان</t>
  </si>
  <si>
    <t>ح . توکا رنگ فولاد سپاهان</t>
  </si>
  <si>
    <t>دوده‌ صنعتی‌ پارس‌</t>
  </si>
  <si>
    <t>ذوب آهن اصفهان</t>
  </si>
  <si>
    <t>زامیاد</t>
  </si>
  <si>
    <t>س. نفت و گاز و پتروشیمی تأمین</t>
  </si>
  <si>
    <t>سرمایه گذاری تامین اجتماعی</t>
  </si>
  <si>
    <t>سیمان آبیک</t>
  </si>
  <si>
    <t>سیمان ساوه</t>
  </si>
  <si>
    <t>صبا فولاد خلیج فارس</t>
  </si>
  <si>
    <t>صنایع ارتباطی آوا</t>
  </si>
  <si>
    <t>صنایع پتروشیمی خلیج فارس</t>
  </si>
  <si>
    <t>صنایع پتروشیمی دهدشت</t>
  </si>
  <si>
    <t>صنایع شیمیایی کیمیاگران امروز</t>
  </si>
  <si>
    <t>صنعتی‌ آما</t>
  </si>
  <si>
    <t>فرانسوز یزد</t>
  </si>
  <si>
    <t>گ.س.وت.ص.پتروشیمی خلیج فارس</t>
  </si>
  <si>
    <t>گروه‌صنعتی‌سپاهان‌</t>
  </si>
  <si>
    <t>گسترش سوخت سبززاگرس(سهامی عام)</t>
  </si>
  <si>
    <t>گسترش نفت و گاز پارسیان</t>
  </si>
  <si>
    <t>گلتاش‌</t>
  </si>
  <si>
    <t>مدیریت نیروگاهی ایرانیان مپنا</t>
  </si>
  <si>
    <t>معدنی‌ املاح‌  ایران‌</t>
  </si>
  <si>
    <t>ملی شیمی کشاورز</t>
  </si>
  <si>
    <t>نیروکلر</t>
  </si>
  <si>
    <t>کاشی‌ الوند</t>
  </si>
  <si>
    <t>کاشی‌ پارس‌</t>
  </si>
  <si>
    <t>کربن‌ ایران‌</t>
  </si>
  <si>
    <t>کلر پارس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</si>
  <si>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</si>
  <si>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</si>
  <si>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</si>
  <si>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</si>
  <si>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</si>
  <si>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</si>
  <si>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</si>
  <si>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</si>
  <si>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</si>
  <si>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شستا-1300-1404/01/20</t>
  </si>
  <si>
    <t>اختیار خرید</t>
  </si>
  <si>
    <t>موقعیت فروش</t>
  </si>
  <si>
    <t>-</t>
  </si>
  <si>
    <t>1404/01/20</t>
  </si>
  <si>
    <t>اختیارخ شستا-1400-1404/01/20</t>
  </si>
  <si>
    <t>اختیارخ ذوب-500-1404/01/20</t>
  </si>
  <si>
    <t>اختیارخ شپنا-3521-1404/02/17</t>
  </si>
  <si>
    <t>1404/02/17</t>
  </si>
  <si>
    <t>اختیارخ شپنا-3873-1404/02/17</t>
  </si>
  <si>
    <t>اختیارخ ذوب-500-1404/02/24</t>
  </si>
  <si>
    <t>1404/02/24</t>
  </si>
  <si>
    <t>اختیارخ شستا-1300-1404/02/10</t>
  </si>
  <si>
    <t>1404/02/10</t>
  </si>
  <si>
    <t>اختیارخ ذوب-400-1404/02/24</t>
  </si>
  <si>
    <t>اختیارخ ذوب-400-1404/03/21</t>
  </si>
  <si>
    <t>1404/03/21</t>
  </si>
  <si>
    <t>اختیارخ ذوب-500-1404/03/21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</si>
  <si>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</si>
  <si>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</si>
  <si>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</si>
  <si>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</si>
  <si>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</si>
  <si>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</si>
  <si>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39981643700381</t>
  </si>
  <si>
    <t>سپرده کوتاه مدت بانک پاسارگاد جهان کودک 2908100152310221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</si>
  <si>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</si>
  <si>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</si>
  <si>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</si>
  <si>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</si>
  <si>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</si>
  <si>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</si>
  <si>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</si>
  <si>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</si>
  <si>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</si>
  <si>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</si>
  <si>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</si>
  <si>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</si>
  <si>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</si>
  <si>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</si>
  <si>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</si>
  <si>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</si>
  <si>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</si>
  <si>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</si>
  <si>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</si>
  <si>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</si>
  <si>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</si>
  <si>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</si>
  <si>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</si>
  <si>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</si>
  <si>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</si>
  <si>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</si>
  <si>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</si>
  <si>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</si>
  <si>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</si>
  <si>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</si>
  <si>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</si>
  <si>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</si>
  <si>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</si>
  <si>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</si>
  <si>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</si>
  <si>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</si>
  <si>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</si>
  <si>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</si>
  <si>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</si>
  <si>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</si>
  <si>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</si>
  <si>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</si>
  <si>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</si>
  <si>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</si>
  <si>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کارمزد اعمال</t>
  </si>
  <si>
    <t>مالیات اعمال</t>
  </si>
  <si>
    <t>کارمزد فروش اختیار</t>
  </si>
  <si>
    <t>سود(زیان)اعمال</t>
  </si>
  <si>
    <t>ذوب1</t>
  </si>
  <si>
    <t>ضذوب01141</t>
  </si>
  <si>
    <t>1404/01/19</t>
  </si>
  <si>
    <t>شستا1</t>
  </si>
  <si>
    <t>ضستا01271</t>
  </si>
  <si>
    <t>1404/01/18</t>
  </si>
  <si>
    <t>ضستا01281</t>
  </si>
  <si>
    <t>1404/01/16</t>
  </si>
  <si>
    <t>درآمد ناشی از تغییر قیمت اوراق بهادار</t>
  </si>
  <si>
    <t>سود و زیان ناشی از تغییر قیمت</t>
  </si>
  <si>
    <t>ضستا20391</t>
  </si>
  <si>
    <t>ضشنا20501</t>
  </si>
  <si>
    <t>ضشنا20511</t>
  </si>
  <si>
    <t>ضذوب20021</t>
  </si>
  <si>
    <t>ضذوب20031</t>
  </si>
  <si>
    <t>ضذوب30381</t>
  </si>
  <si>
    <t>ضذوب30391</t>
  </si>
  <si>
    <t>اختیارخ شپنا-5000-1404/02/17</t>
  </si>
  <si>
    <t>اختیارخ شپنا-5500-1404/02/17</t>
  </si>
  <si>
    <t>گزارش افشا پرتفوی ماهانه</t>
  </si>
  <si>
    <t>در اجرای ابلاغیه شماره 12020093 مورخ 1396/09/05 سازمان بورس اوراق بهادار</t>
  </si>
  <si>
    <t>‫برای ماه منتهی 31 فروردین ماه 1404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</si>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</sst>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b/>
      <u/>
      <sz val="14"/>
      <color indexed="8"/>
      <name val="B Nazanin"/>
      <charset val="178"/>
    </font>
    <font>
      <u/>
      <sz val="14"/>
      <color indexed="8"/>
      <name val="B Nazanin"/>
      <charset val="178"/>
    </font>
    <font>
      <b/>
      <u/>
      <sz val="14"/>
      <name val="B Nazanin"/>
      <charset val="178"/>
    </font>
    <font>
      <sz val="14"/>
      <color indexed="8"/>
      <name val="B Nazanin"/>
      <charset val="178"/>
    </font>
    <font>
      <sz val="12"/>
      <color indexed="8"/>
      <name val="B Nazanin"/>
      <charset val="17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/>
  </cellStyleXfs>
  <cellXfs count="70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3" fontId="4" fillId="0" borderId="0" xfId="0" applyNumberFormat="1" applyFont="1" applyFill="1" applyAlignment="1">
      <alignment vertical="top"/>
    </xf>
    <xf numFmtId="0" fontId="4" fillId="0" borderId="4" xfId="0" applyFont="1" applyFill="1" applyBorder="1" applyAlignment="1">
      <alignment vertical="top"/>
    </xf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top"/>
    </xf>
    <xf numFmtId="3" fontId="4" fillId="0" borderId="2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center"/>
    </xf>
    <xf numFmtId="3" fontId="4" fillId="0" borderId="7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left"/>
    </xf>
    <xf numFmtId="3" fontId="4" fillId="0" borderId="8" xfId="0" applyNumberFormat="1" applyFont="1" applyFill="1" applyBorder="1" applyAlignment="1">
      <alignment vertical="top"/>
    </xf>
    <xf numFmtId="0" fontId="3" fillId="0" borderId="7" xfId="0" applyFont="1" applyFill="1" applyBorder="1" applyAlignment="1">
      <alignment vertical="center"/>
    </xf>
    <xf numFmtId="3" fontId="0" fillId="0" borderId="0" xfId="0" applyNumberFormat="1" applyAlignment="1">
      <alignment horizontal="left"/>
    </xf>
    <xf numFmtId="4" fontId="4" fillId="0" borderId="0" xfId="0" applyNumberFormat="1" applyFont="1" applyFill="1" applyBorder="1" applyAlignment="1">
      <alignment horizontal="right" vertical="top"/>
    </xf>
    <xf numFmtId="37" fontId="4" fillId="0" borderId="0" xfId="0" applyNumberFormat="1" applyFont="1" applyFill="1" applyAlignment="1">
      <alignment horizontal="right" vertical="top"/>
    </xf>
    <xf numFmtId="37" fontId="4" fillId="0" borderId="9" xfId="0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center" vertical="center"/>
    </xf>
    <xf numFmtId="37" fontId="0" fillId="0" borderId="0" xfId="0" applyNumberFormat="1" applyAlignment="1">
      <alignment horizontal="left"/>
    </xf>
    <xf numFmtId="37" fontId="4" fillId="0" borderId="0" xfId="0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horizontal="center" vertical="center" wrapText="1"/>
    </xf>
    <xf numFmtId="37" fontId="4" fillId="0" borderId="11" xfId="0" applyNumberFormat="1" applyFont="1" applyFill="1" applyBorder="1" applyAlignment="1">
      <alignment horizontal="right" vertical="top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37" fontId="4" fillId="0" borderId="4" xfId="0" applyNumberFormat="1" applyFont="1" applyFill="1" applyBorder="1" applyAlignment="1">
      <alignment horizontal="right" vertical="top"/>
    </xf>
    <xf numFmtId="37" fontId="4" fillId="0" borderId="5" xfId="0" applyNumberFormat="1" applyFont="1" applyFill="1" applyBorder="1" applyAlignment="1">
      <alignment horizontal="right" vertical="top"/>
    </xf>
    <xf numFmtId="0" fontId="7" fillId="0" borderId="0" xfId="2" applyFont="1"/>
    <xf numFmtId="0" fontId="8" fillId="0" borderId="0" xfId="2" applyFont="1"/>
    <xf numFmtId="0" fontId="11" fillId="0" borderId="0" xfId="2" applyFont="1"/>
    <xf numFmtId="0" fontId="10" fillId="0" borderId="0" xfId="2" applyFont="1" applyAlignment="1">
      <alignment vertical="center"/>
    </xf>
    <xf numFmtId="37" fontId="9" fillId="0" borderId="0" xfId="2" applyNumberFormat="1" applyFont="1" applyAlignment="1">
      <alignment horizontal="center" vertical="center"/>
    </xf>
    <xf numFmtId="0" fontId="10" fillId="0" borderId="0" xfId="2" applyFont="1"/>
    <xf numFmtId="0" fontId="1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</cellXfs>
  <cellStyles count="3">
    <cellStyle name="Comma" xfId="1" builtinId="3"/>
    <cellStyle name="Normal" xfId="0" builtinId="0"/>
    <cellStyle name="Normal 2" xfId="2" xr:uid="{1BD9B8C8-7DDD-4889-9158-D38A681F265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2</xdr:row>
      <xdr:rowOff>44679</xdr:rowOff>
    </xdr:from>
    <xdr:to>
      <xdr:col>5</xdr:col>
      <xdr:colOff>762000</xdr:colOff>
      <xdr:row>13</xdr:row>
      <xdr:rowOff>222250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3092D5-0C82-4C69-8086-FD3FFE9D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952725" y="635229"/>
          <a:ext cx="2686050" cy="2892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A0A0-D34E-4062-8825-4BFA52A8520D}">
  <sheetPr>
    <tabColor theme="0" tint="-0.14999847407452621"/>
  </sheetPr>
  <dimension ref="A1:V29"/>
  <sheetViews>
    <sheetView rightToLeft="1" view="pageBreakPreview" topLeftCell="A6" zoomScaleNormal="100" zoomScaleSheetLayoutView="100" workbookViewId="0">
      <selection activeCell="F30" sqref="F30"/>
    </sheetView>
  </sheetViews>
  <sheetFormatPr defaultRowHeight="18.75" x14ac:dyDescent="0.45"/>
  <cols>
    <col min="1" max="1" width="3.7109375" style="50" customWidth="1"/>
    <col min="2" max="8" width="13.42578125" style="50" customWidth="1"/>
    <col min="9" max="9" width="9.140625" style="50"/>
    <col min="10" max="10" width="12.42578125" style="50" bestFit="1" customWidth="1"/>
    <col min="11" max="16384" width="9.140625" style="50"/>
  </cols>
  <sheetData>
    <row r="1" spans="1:22" s="49" customFormat="1" ht="24" x14ac:dyDescent="0.6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s="49" customFormat="1" ht="22.5" x14ac:dyDescent="0.55000000000000004"/>
    <row r="3" spans="1:22" s="49" customFormat="1" ht="22.5" x14ac:dyDescent="0.55000000000000004"/>
    <row r="4" spans="1:22" s="49" customFormat="1" ht="22.5" x14ac:dyDescent="0.55000000000000004"/>
    <row r="17" spans="1:8" ht="24" x14ac:dyDescent="0.55000000000000004">
      <c r="A17" s="52" t="s">
        <v>0</v>
      </c>
      <c r="B17" s="53"/>
      <c r="C17" s="53"/>
      <c r="D17" s="53"/>
      <c r="E17" s="53"/>
      <c r="F17" s="53"/>
      <c r="G17" s="53"/>
      <c r="H17" s="53"/>
    </row>
    <row r="18" spans="1:8" ht="33" customHeight="1" x14ac:dyDescent="0.55000000000000004">
      <c r="A18" s="52" t="s">
        <v>176</v>
      </c>
      <c r="B18" s="53"/>
      <c r="C18" s="53"/>
      <c r="D18" s="53"/>
      <c r="E18" s="53"/>
      <c r="F18" s="53"/>
      <c r="G18" s="53"/>
      <c r="H18" s="53"/>
    </row>
    <row r="19" spans="1:8" ht="33" customHeight="1" x14ac:dyDescent="0.55000000000000004">
      <c r="A19" s="52" t="s">
        <v>177</v>
      </c>
      <c r="B19" s="53"/>
      <c r="C19" s="53"/>
      <c r="D19" s="53"/>
      <c r="E19" s="53"/>
      <c r="F19" s="53"/>
      <c r="G19" s="53"/>
      <c r="H19" s="53"/>
    </row>
    <row r="20" spans="1:8" ht="33" customHeight="1" x14ac:dyDescent="0.55000000000000004">
      <c r="A20" s="52" t="s">
        <v>178</v>
      </c>
      <c r="B20" s="53"/>
      <c r="C20" s="53"/>
      <c r="D20" s="53"/>
      <c r="E20" s="53"/>
      <c r="F20" s="53"/>
      <c r="G20" s="53"/>
      <c r="H20" s="53"/>
    </row>
    <row r="25" spans="1:8" s="51" customFormat="1" ht="39.75" customHeight="1" x14ac:dyDescent="0.45">
      <c r="B25" s="50"/>
      <c r="C25" s="50"/>
      <c r="D25" s="50"/>
      <c r="E25" s="50"/>
      <c r="F25" s="50"/>
      <c r="G25" s="50"/>
      <c r="H25" s="50"/>
    </row>
    <row r="26" spans="1:8" s="51" customFormat="1" ht="39.75" customHeight="1" x14ac:dyDescent="0.45">
      <c r="B26" s="50"/>
      <c r="C26" s="50"/>
      <c r="D26" s="50"/>
      <c r="E26" s="50"/>
      <c r="F26" s="50"/>
      <c r="G26" s="50"/>
      <c r="H26" s="50"/>
    </row>
    <row r="29" spans="1:8" x14ac:dyDescent="0.45">
      <c r="A29" s="50" t="s">
        <v>179</v>
      </c>
    </row>
  </sheetData>
  <mergeCells count="4">
    <mergeCell ref="A17:H17"/>
    <mergeCell ref="A18:H18"/>
    <mergeCell ref="A19:H19"/>
    <mergeCell ref="A20:H20"/>
  </mergeCells>
  <printOptions horizontalCentered="1"/>
  <pageMargins left="0.2" right="0.2" top="0.25" bottom="0.25" header="0.05" footer="0.05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0"/>
  <sheetViews>
    <sheetView rightToLeft="1" view="pageBreakPreview" zoomScaleNormal="100" zoomScaleSheetLayoutView="100" workbookViewId="0">
      <selection activeCell="O10" sqref="O10:O12"/>
    </sheetView>
  </sheetViews>
  <sheetFormatPr defaultRowHeight="12.75" x14ac:dyDescent="0.2"/>
  <cols>
    <col min="1" max="1" width="53.4257812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5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5" ht="21.75" customHeight="1" x14ac:dyDescent="0.2">
      <c r="A2" s="54" t="s">
        <v>109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14.45" customHeight="1" x14ac:dyDescent="0.2"/>
    <row r="5" spans="1:15" ht="14.45" customHeight="1" x14ac:dyDescent="0.2">
      <c r="A5" s="63" t="s">
        <v>144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5" ht="14.45" customHeight="1" x14ac:dyDescent="0.2">
      <c r="A6" s="65" t="s">
        <v>112</v>
      </c>
      <c r="C6" s="65" t="s">
        <v>124</v>
      </c>
      <c r="D6" s="65"/>
      <c r="E6" s="65"/>
      <c r="F6" s="65"/>
      <c r="G6" s="65"/>
      <c r="I6" s="65" t="s">
        <v>125</v>
      </c>
      <c r="J6" s="65"/>
      <c r="K6" s="65"/>
      <c r="L6" s="65"/>
      <c r="M6" s="65"/>
    </row>
    <row r="7" spans="1:15" ht="54.75" customHeight="1" x14ac:dyDescent="0.2">
      <c r="A7" s="65"/>
      <c r="C7" s="18" t="s">
        <v>142</v>
      </c>
      <c r="D7" s="3"/>
      <c r="E7" s="18" t="s">
        <v>140</v>
      </c>
      <c r="F7" s="3"/>
      <c r="G7" s="18" t="s">
        <v>143</v>
      </c>
      <c r="I7" s="18" t="s">
        <v>142</v>
      </c>
      <c r="J7" s="3"/>
      <c r="K7" s="18" t="s">
        <v>140</v>
      </c>
      <c r="L7" s="3"/>
      <c r="M7" s="18" t="s">
        <v>143</v>
      </c>
    </row>
    <row r="8" spans="1:15" ht="21.75" customHeight="1" x14ac:dyDescent="0.2">
      <c r="A8" s="5" t="s">
        <v>107</v>
      </c>
      <c r="C8" s="6">
        <v>543322947</v>
      </c>
      <c r="E8" s="6">
        <v>0</v>
      </c>
      <c r="G8" s="6">
        <v>543322947</v>
      </c>
      <c r="I8" s="6">
        <v>543322947</v>
      </c>
      <c r="K8" s="6">
        <v>0</v>
      </c>
      <c r="M8" s="6">
        <v>543322947</v>
      </c>
    </row>
    <row r="9" spans="1:15" ht="21.75" customHeight="1" x14ac:dyDescent="0.2">
      <c r="A9" s="11" t="s">
        <v>108</v>
      </c>
      <c r="C9" s="13">
        <v>997294</v>
      </c>
      <c r="E9" s="13">
        <v>0</v>
      </c>
      <c r="G9" s="13">
        <v>997294</v>
      </c>
      <c r="I9" s="13">
        <v>997294</v>
      </c>
      <c r="K9" s="13">
        <v>0</v>
      </c>
      <c r="M9" s="13">
        <v>997294</v>
      </c>
    </row>
    <row r="10" spans="1:15" ht="21.75" customHeight="1" x14ac:dyDescent="0.2">
      <c r="A10" s="15" t="s">
        <v>74</v>
      </c>
      <c r="C10" s="16">
        <f>SUM(C8:C9)</f>
        <v>544320241</v>
      </c>
      <c r="E10" s="16">
        <f>SUM(E8:E9)</f>
        <v>0</v>
      </c>
      <c r="G10" s="16">
        <f>SUM(G8:G9)</f>
        <v>544320241</v>
      </c>
      <c r="I10" s="16">
        <f>SUM(I8:I9)</f>
        <v>544320241</v>
      </c>
      <c r="K10" s="16">
        <f>SUM(K8:K9)</f>
        <v>0</v>
      </c>
      <c r="M10" s="16">
        <f>SUM(M8:M9)</f>
        <v>544320241</v>
      </c>
      <c r="O10" s="3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7"/>
  <sheetViews>
    <sheetView rightToLeft="1" view="pageBreakPreview" zoomScaleNormal="100" zoomScaleSheetLayoutView="100" workbookViewId="0">
      <selection activeCell="M22" sqref="M22"/>
    </sheetView>
  </sheetViews>
  <sheetFormatPr defaultRowHeight="12.75" x14ac:dyDescent="0.2"/>
  <cols>
    <col min="1" max="1" width="24.7109375" bestFit="1" customWidth="1"/>
    <col min="2" max="2" width="1.28515625" customWidth="1"/>
    <col min="3" max="3" width="11.7109375" bestFit="1" customWidth="1"/>
    <col min="4" max="4" width="1.28515625" customWidth="1"/>
    <col min="5" max="5" width="16.85546875" bestFit="1" customWidth="1"/>
    <col min="6" max="6" width="1.28515625" customWidth="1"/>
    <col min="7" max="7" width="16.5703125" bestFit="1" customWidth="1"/>
    <col min="8" max="8" width="1.28515625" customWidth="1"/>
    <col min="9" max="9" width="22.28515625" bestFit="1" customWidth="1"/>
    <col min="10" max="10" width="1.28515625" customWidth="1"/>
    <col min="11" max="11" width="11.7109375" bestFit="1" customWidth="1"/>
    <col min="12" max="12" width="1.28515625" customWidth="1"/>
    <col min="13" max="13" width="16.85546875" bestFit="1" customWidth="1"/>
    <col min="14" max="14" width="1.28515625" customWidth="1"/>
    <col min="15" max="15" width="16.5703125" bestFit="1" customWidth="1"/>
    <col min="16" max="16" width="1.28515625" customWidth="1"/>
    <col min="17" max="17" width="15.140625" bestFit="1" customWidth="1"/>
    <col min="18" max="18" width="17.28515625" bestFit="1" customWidth="1"/>
    <col min="19" max="19" width="14" bestFit="1" customWidth="1"/>
    <col min="20" max="20" width="12.28515625" bestFit="1" customWidth="1"/>
  </cols>
  <sheetData>
    <row r="1" spans="1:20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20" ht="21.75" customHeight="1" x14ac:dyDescent="0.2">
      <c r="A2" s="54" t="s">
        <v>109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20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20" ht="14.45" customHeight="1" x14ac:dyDescent="0.2"/>
    <row r="5" spans="1:20" ht="24" x14ac:dyDescent="0.2">
      <c r="A5" s="63" t="s">
        <v>145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20" ht="21" x14ac:dyDescent="0.2">
      <c r="A6" s="65" t="s">
        <v>112</v>
      </c>
      <c r="C6" s="65" t="s">
        <v>124</v>
      </c>
      <c r="D6" s="65"/>
      <c r="E6" s="65"/>
      <c r="F6" s="65"/>
      <c r="G6" s="65"/>
      <c r="H6" s="65"/>
      <c r="I6" s="65"/>
      <c r="K6" s="65" t="s">
        <v>125</v>
      </c>
      <c r="L6" s="65"/>
      <c r="M6" s="65"/>
      <c r="N6" s="65"/>
      <c r="O6" s="65"/>
      <c r="P6" s="65"/>
      <c r="Q6" s="65"/>
    </row>
    <row r="7" spans="1:20" ht="42" customHeight="1" x14ac:dyDescent="0.2">
      <c r="A7" s="65"/>
      <c r="C7" s="42" t="s">
        <v>13</v>
      </c>
      <c r="D7" s="3"/>
      <c r="E7" s="18" t="s">
        <v>146</v>
      </c>
      <c r="F7" s="3"/>
      <c r="G7" s="18" t="s">
        <v>147</v>
      </c>
      <c r="H7" s="3"/>
      <c r="I7" s="18" t="s">
        <v>148</v>
      </c>
      <c r="K7" s="18" t="s">
        <v>13</v>
      </c>
      <c r="L7" s="3"/>
      <c r="M7" s="18" t="s">
        <v>146</v>
      </c>
      <c r="N7" s="3"/>
      <c r="O7" s="18" t="s">
        <v>147</v>
      </c>
      <c r="P7" s="3"/>
      <c r="Q7" s="18" t="s">
        <v>148</v>
      </c>
    </row>
    <row r="8" spans="1:20" ht="21.75" customHeight="1" x14ac:dyDescent="0.2">
      <c r="A8" s="5" t="s">
        <v>62</v>
      </c>
      <c r="C8" s="41">
        <v>1361270</v>
      </c>
      <c r="E8" s="41">
        <v>5078448711</v>
      </c>
      <c r="F8" s="41"/>
      <c r="G8" s="41">
        <v>5033794049</v>
      </c>
      <c r="H8" s="41"/>
      <c r="I8" s="41">
        <v>44654662</v>
      </c>
      <c r="J8" s="41"/>
      <c r="K8" s="41">
        <v>1361270</v>
      </c>
      <c r="L8" s="41"/>
      <c r="M8" s="41">
        <v>5078448711</v>
      </c>
      <c r="N8" s="41"/>
      <c r="O8" s="41">
        <v>5003396450</v>
      </c>
      <c r="P8" s="41"/>
      <c r="Q8" s="41">
        <v>75052261</v>
      </c>
      <c r="R8" s="44"/>
      <c r="S8" s="40"/>
      <c r="T8" s="40"/>
    </row>
    <row r="9" spans="1:20" ht="21.75" customHeight="1" x14ac:dyDescent="0.2">
      <c r="A9" s="8" t="s">
        <v>48</v>
      </c>
      <c r="C9" s="41">
        <v>400000</v>
      </c>
      <c r="E9" s="41">
        <v>201990966</v>
      </c>
      <c r="F9" s="41"/>
      <c r="G9" s="41">
        <v>198836087</v>
      </c>
      <c r="H9" s="41"/>
      <c r="I9" s="41">
        <v>3154879</v>
      </c>
      <c r="J9" s="41"/>
      <c r="K9" s="41">
        <v>400000</v>
      </c>
      <c r="L9" s="41"/>
      <c r="M9" s="41">
        <v>201990966</v>
      </c>
      <c r="N9" s="41"/>
      <c r="O9" s="41">
        <v>197627053</v>
      </c>
      <c r="P9" s="41"/>
      <c r="Q9" s="41">
        <v>4363913</v>
      </c>
      <c r="R9" s="44"/>
      <c r="S9" s="40"/>
      <c r="T9" s="40"/>
    </row>
    <row r="10" spans="1:20" ht="21.75" customHeight="1" x14ac:dyDescent="0.2">
      <c r="A10" s="8" t="s">
        <v>32</v>
      </c>
      <c r="C10" s="41">
        <v>400810</v>
      </c>
      <c r="D10" s="41"/>
      <c r="E10" s="41">
        <v>44864889783</v>
      </c>
      <c r="F10" s="41"/>
      <c r="G10" s="41">
        <v>50679682943</v>
      </c>
      <c r="H10" s="41"/>
      <c r="I10" s="41">
        <v>-5814793160</v>
      </c>
      <c r="J10" s="41"/>
      <c r="K10" s="41">
        <v>400810</v>
      </c>
      <c r="L10" s="41"/>
      <c r="M10" s="41">
        <v>44864889783</v>
      </c>
      <c r="N10" s="41"/>
      <c r="O10" s="41">
        <v>50411139226</v>
      </c>
      <c r="P10" s="41"/>
      <c r="Q10" s="41">
        <v>-5546249443</v>
      </c>
      <c r="R10" s="44"/>
      <c r="S10" s="40"/>
      <c r="T10" s="40"/>
    </row>
    <row r="11" spans="1:20" ht="21.75" customHeight="1" x14ac:dyDescent="0.2">
      <c r="A11" s="8" t="s">
        <v>59</v>
      </c>
      <c r="C11" s="41">
        <v>3907695</v>
      </c>
      <c r="D11" s="41"/>
      <c r="E11" s="41">
        <v>17482114832</v>
      </c>
      <c r="F11" s="41"/>
      <c r="G11" s="41">
        <v>16936176776</v>
      </c>
      <c r="H11" s="41"/>
      <c r="I11" s="41">
        <v>545938056</v>
      </c>
      <c r="J11" s="41"/>
      <c r="K11" s="41">
        <v>3907695</v>
      </c>
      <c r="L11" s="41"/>
      <c r="M11" s="41">
        <v>17482114832</v>
      </c>
      <c r="N11" s="41"/>
      <c r="O11" s="41">
        <v>16831535673</v>
      </c>
      <c r="P11" s="41"/>
      <c r="Q11" s="41">
        <v>650579159</v>
      </c>
      <c r="R11" s="44"/>
      <c r="S11" s="40"/>
      <c r="T11" s="40"/>
    </row>
    <row r="12" spans="1:20" ht="21.75" customHeight="1" x14ac:dyDescent="0.2">
      <c r="A12" s="8" t="s">
        <v>60</v>
      </c>
      <c r="C12" s="41">
        <v>600000</v>
      </c>
      <c r="D12" s="41"/>
      <c r="E12" s="41">
        <v>4198867222</v>
      </c>
      <c r="F12" s="41"/>
      <c r="G12" s="41">
        <v>3668044507</v>
      </c>
      <c r="H12" s="41"/>
      <c r="I12" s="41">
        <v>530822715</v>
      </c>
      <c r="J12" s="41"/>
      <c r="K12" s="41">
        <v>600000</v>
      </c>
      <c r="L12" s="41"/>
      <c r="M12" s="41">
        <v>4198867222</v>
      </c>
      <c r="N12" s="41"/>
      <c r="O12" s="41">
        <v>3642911729</v>
      </c>
      <c r="P12" s="41"/>
      <c r="Q12" s="41">
        <v>555955493</v>
      </c>
      <c r="R12" s="44"/>
      <c r="S12" s="40"/>
      <c r="T12" s="40"/>
    </row>
    <row r="13" spans="1:20" ht="21.75" customHeight="1" x14ac:dyDescent="0.2">
      <c r="A13" s="8" t="s">
        <v>37</v>
      </c>
      <c r="C13" s="41">
        <v>800000</v>
      </c>
      <c r="D13" s="41"/>
      <c r="E13" s="41">
        <v>3568440722</v>
      </c>
      <c r="F13" s="41"/>
      <c r="G13" s="41">
        <v>3483151202</v>
      </c>
      <c r="H13" s="41"/>
      <c r="I13" s="41">
        <v>85289520</v>
      </c>
      <c r="J13" s="41"/>
      <c r="K13" s="41">
        <v>800000</v>
      </c>
      <c r="L13" s="41"/>
      <c r="M13" s="41">
        <v>3568440722</v>
      </c>
      <c r="N13" s="41"/>
      <c r="O13" s="41">
        <v>3461791924</v>
      </c>
      <c r="P13" s="41"/>
      <c r="Q13" s="41">
        <v>106648798</v>
      </c>
      <c r="R13" s="44"/>
      <c r="S13" s="40"/>
      <c r="T13" s="40"/>
    </row>
    <row r="14" spans="1:20" ht="21.75" customHeight="1" x14ac:dyDescent="0.2">
      <c r="A14" s="8" t="s">
        <v>56</v>
      </c>
      <c r="C14" s="41">
        <v>400000</v>
      </c>
      <c r="D14" s="41"/>
      <c r="E14" s="41">
        <v>3407603419</v>
      </c>
      <c r="F14" s="41"/>
      <c r="G14" s="41">
        <v>2871611640</v>
      </c>
      <c r="H14" s="41"/>
      <c r="I14" s="41">
        <v>535991779</v>
      </c>
      <c r="J14" s="41"/>
      <c r="K14" s="41">
        <v>400000</v>
      </c>
      <c r="L14" s="41"/>
      <c r="M14" s="41">
        <v>3407603419</v>
      </c>
      <c r="N14" s="41"/>
      <c r="O14" s="41">
        <v>2851215059</v>
      </c>
      <c r="P14" s="41"/>
      <c r="Q14" s="41">
        <v>556388360</v>
      </c>
      <c r="R14" s="44"/>
      <c r="S14" s="40"/>
      <c r="T14" s="40"/>
    </row>
    <row r="15" spans="1:20" ht="21.75" customHeight="1" x14ac:dyDescent="0.2">
      <c r="A15" s="11" t="s">
        <v>50</v>
      </c>
      <c r="C15" s="41">
        <v>3114352</v>
      </c>
      <c r="D15" s="41"/>
      <c r="E15" s="41">
        <v>55617438540</v>
      </c>
      <c r="F15" s="41"/>
      <c r="G15" s="41">
        <v>54393585659</v>
      </c>
      <c r="H15" s="41"/>
      <c r="I15" s="41">
        <v>1223852881</v>
      </c>
      <c r="J15" s="41"/>
      <c r="K15" s="41">
        <v>3114352</v>
      </c>
      <c r="L15" s="41"/>
      <c r="M15" s="41">
        <v>55617438540</v>
      </c>
      <c r="N15" s="41"/>
      <c r="O15" s="41">
        <v>54060681399</v>
      </c>
      <c r="P15" s="41"/>
      <c r="Q15" s="41">
        <v>1556757141</v>
      </c>
      <c r="R15" s="44"/>
      <c r="S15" s="40"/>
      <c r="T15" s="40"/>
    </row>
    <row r="16" spans="1:20" ht="21.75" customHeight="1" thickBot="1" x14ac:dyDescent="0.25">
      <c r="A16" s="15" t="s">
        <v>74</v>
      </c>
      <c r="C16" s="43">
        <f>SUM(C8:C15)</f>
        <v>10984127</v>
      </c>
      <c r="D16" s="41"/>
      <c r="E16" s="43">
        <f>SUM(E8:E15)</f>
        <v>134419794195</v>
      </c>
      <c r="F16" s="41"/>
      <c r="G16" s="43">
        <f>SUM(G8:G15)</f>
        <v>137264882863</v>
      </c>
      <c r="H16" s="41"/>
      <c r="I16" s="43">
        <f>SUM(I8:I15)</f>
        <v>-2845088668</v>
      </c>
      <c r="J16" s="41"/>
      <c r="K16" s="43">
        <f>SUM(K8:K15)</f>
        <v>10984127</v>
      </c>
      <c r="L16" s="41"/>
      <c r="M16" s="43">
        <f>SUM(M8:M15)</f>
        <v>134419794195</v>
      </c>
      <c r="N16" s="41"/>
      <c r="O16" s="43">
        <f>SUM(O8:O15)</f>
        <v>136460298513</v>
      </c>
      <c r="P16" s="41"/>
      <c r="Q16" s="43">
        <f>SUM(Q8:Q15)</f>
        <v>-2040504318</v>
      </c>
      <c r="R16" s="40"/>
    </row>
    <row r="17" ht="13.5" thickTop="1" x14ac:dyDescent="0.2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14"/>
  <sheetViews>
    <sheetView rightToLeft="1" view="pageBreakPreview" zoomScale="118" zoomScaleNormal="100" zoomScaleSheetLayoutView="118" workbookViewId="0">
      <selection activeCell="Y9" sqref="Y9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2" bestFit="1" customWidth="1"/>
    <col min="8" max="8" width="1.28515625" customWidth="1"/>
    <col min="9" max="9" width="10.42578125" customWidth="1"/>
    <col min="10" max="10" width="1.28515625" customWidth="1"/>
    <col min="11" max="11" width="13.85546875" bestFit="1" customWidth="1"/>
    <col min="12" max="12" width="1.28515625" customWidth="1"/>
    <col min="13" max="13" width="10.42578125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1.28515625" customWidth="1"/>
    <col min="19" max="19" width="15.5703125" customWidth="1"/>
    <col min="20" max="20" width="1.28515625" customWidth="1"/>
    <col min="21" max="21" width="15.5703125" customWidth="1"/>
    <col min="22" max="22" width="0.28515625" customWidth="1"/>
    <col min="23" max="24" width="17.42578125" bestFit="1" customWidth="1"/>
  </cols>
  <sheetData>
    <row r="1" spans="1:24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4" ht="21.75" customHeight="1" x14ac:dyDescent="0.2">
      <c r="A2" s="54" t="s">
        <v>109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4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4" ht="7.35" customHeight="1" x14ac:dyDescent="0.2"/>
    <row r="5" spans="1:24" ht="24" x14ac:dyDescent="0.2">
      <c r="A5" s="63" t="s">
        <v>149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4" ht="7.35" customHeight="1" x14ac:dyDescent="0.2"/>
    <row r="7" spans="1:24" ht="21" x14ac:dyDescent="0.2">
      <c r="E7" s="65" t="s">
        <v>124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U7" s="2" t="s">
        <v>125</v>
      </c>
    </row>
    <row r="8" spans="1:24" ht="40.5" customHeight="1" x14ac:dyDescent="0.2">
      <c r="A8" s="2" t="s">
        <v>150</v>
      </c>
      <c r="C8" s="2" t="s">
        <v>151</v>
      </c>
      <c r="E8" s="18" t="s">
        <v>77</v>
      </c>
      <c r="F8" s="3"/>
      <c r="G8" s="18" t="s">
        <v>13</v>
      </c>
      <c r="H8" s="3"/>
      <c r="I8" s="18" t="s">
        <v>76</v>
      </c>
      <c r="J8" s="3"/>
      <c r="K8" s="18" t="s">
        <v>152</v>
      </c>
      <c r="L8" s="3"/>
      <c r="M8" s="18" t="s">
        <v>153</v>
      </c>
      <c r="N8" s="3"/>
      <c r="O8" s="18" t="s">
        <v>154</v>
      </c>
      <c r="P8" s="3"/>
      <c r="Q8" s="18" t="s">
        <v>155</v>
      </c>
      <c r="R8" s="3"/>
      <c r="S8" s="18" t="s">
        <v>156</v>
      </c>
      <c r="U8" s="18" t="s">
        <v>156</v>
      </c>
    </row>
    <row r="9" spans="1:24" ht="21.75" customHeight="1" x14ac:dyDescent="0.2">
      <c r="A9" s="5" t="s">
        <v>157</v>
      </c>
      <c r="C9" s="5" t="s">
        <v>158</v>
      </c>
      <c r="E9" s="5" t="s">
        <v>159</v>
      </c>
      <c r="G9" s="6">
        <v>3000000</v>
      </c>
      <c r="I9" s="6">
        <v>1</v>
      </c>
      <c r="K9" s="6">
        <v>3000000</v>
      </c>
      <c r="M9" s="6">
        <v>762</v>
      </c>
      <c r="O9" s="6">
        <v>0</v>
      </c>
      <c r="Q9" s="6">
        <v>0</v>
      </c>
      <c r="S9" s="6">
        <v>8996148</v>
      </c>
      <c r="U9" s="6">
        <v>8996148</v>
      </c>
      <c r="W9" s="44"/>
      <c r="X9" s="45"/>
    </row>
    <row r="10" spans="1:24" ht="21.75" customHeight="1" x14ac:dyDescent="0.2">
      <c r="A10" s="8" t="s">
        <v>160</v>
      </c>
      <c r="C10" s="8" t="s">
        <v>161</v>
      </c>
      <c r="E10" s="8" t="s">
        <v>162</v>
      </c>
      <c r="G10" s="9">
        <v>65321000</v>
      </c>
      <c r="I10" s="9">
        <v>19.933800000000002</v>
      </c>
      <c r="K10" s="9">
        <v>1302095749.8</v>
      </c>
      <c r="M10" s="9">
        <v>335006</v>
      </c>
      <c r="O10" s="9">
        <v>0</v>
      </c>
      <c r="Q10" s="9">
        <v>0</v>
      </c>
      <c r="S10" s="9">
        <v>1962778234.2</v>
      </c>
      <c r="U10" s="9">
        <v>1962778234.2</v>
      </c>
      <c r="W10" s="44"/>
      <c r="X10" s="45"/>
    </row>
    <row r="11" spans="1:24" ht="21.75" customHeight="1" x14ac:dyDescent="0.2">
      <c r="A11" s="8" t="s">
        <v>160</v>
      </c>
      <c r="C11" s="8" t="s">
        <v>161</v>
      </c>
      <c r="E11" s="8" t="s">
        <v>87</v>
      </c>
      <c r="G11" s="9">
        <v>134679000</v>
      </c>
      <c r="I11" s="9">
        <v>30</v>
      </c>
      <c r="K11" s="9">
        <v>4040370000</v>
      </c>
      <c r="M11" s="9">
        <v>1039873</v>
      </c>
      <c r="O11" s="9">
        <v>0</v>
      </c>
      <c r="Q11" s="9">
        <v>0</v>
      </c>
      <c r="S11" s="9">
        <v>2690802886.8000002</v>
      </c>
      <c r="U11" s="9">
        <v>2690802886.8000002</v>
      </c>
      <c r="W11" s="44"/>
    </row>
    <row r="12" spans="1:24" ht="21.75" customHeight="1" x14ac:dyDescent="0.2">
      <c r="A12" s="11" t="s">
        <v>160</v>
      </c>
      <c r="B12" s="12"/>
      <c r="C12" s="11" t="s">
        <v>163</v>
      </c>
      <c r="E12" s="11" t="s">
        <v>164</v>
      </c>
      <c r="G12" s="13">
        <v>88000000</v>
      </c>
      <c r="I12" s="13">
        <v>13.545500000000001</v>
      </c>
      <c r="K12" s="13">
        <v>1192004000</v>
      </c>
      <c r="M12" s="13">
        <v>306448</v>
      </c>
      <c r="O12" s="13">
        <v>0</v>
      </c>
      <c r="Q12" s="13">
        <v>0</v>
      </c>
      <c r="S12" s="13">
        <v>391285672</v>
      </c>
      <c r="U12" s="13">
        <v>391285672</v>
      </c>
    </row>
    <row r="13" spans="1:24" ht="21.75" customHeight="1" thickBot="1" x14ac:dyDescent="0.25">
      <c r="A13" s="68" t="s">
        <v>74</v>
      </c>
      <c r="B13" s="68"/>
      <c r="C13" s="68"/>
      <c r="E13" s="16"/>
      <c r="G13" s="16"/>
      <c r="I13" s="16"/>
      <c r="K13" s="16">
        <f>SUM(K9:K12)</f>
        <v>6537469749.8000002</v>
      </c>
      <c r="M13" s="16">
        <f>SUM(M9:M12)</f>
        <v>1682089</v>
      </c>
      <c r="O13" s="16">
        <f>SUM(O9:O12)</f>
        <v>0</v>
      </c>
      <c r="Q13" s="16">
        <f>SUM(Q9:Q12)</f>
        <v>0</v>
      </c>
      <c r="S13" s="16">
        <f>SUM(S9:S12)</f>
        <v>5053862941</v>
      </c>
      <c r="U13" s="16">
        <f>SUM(U9:U12)</f>
        <v>5053862941</v>
      </c>
      <c r="W13" s="35"/>
    </row>
    <row r="14" spans="1:24" ht="13.5" thickTop="1" x14ac:dyDescent="0.2">
      <c r="S14" s="35"/>
    </row>
  </sheetData>
  <mergeCells count="6">
    <mergeCell ref="A13:C13"/>
    <mergeCell ref="A1:U1"/>
    <mergeCell ref="A2:U2"/>
    <mergeCell ref="A3:U3"/>
    <mergeCell ref="A5:U5"/>
    <mergeCell ref="E7:S7"/>
  </mergeCells>
  <pageMargins left="0.39" right="0.39" top="0.39" bottom="0.39" header="0" footer="0"/>
  <pageSetup scale="8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68"/>
  <sheetViews>
    <sheetView rightToLeft="1" tabSelected="1" view="pageBreakPreview" topLeftCell="A53" zoomScaleNormal="100" zoomScaleSheetLayoutView="100" workbookViewId="0">
      <selection activeCell="Q80" sqref="Q80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14.85546875" bestFit="1" customWidth="1"/>
    <col min="4" max="4" width="1.28515625" customWidth="1"/>
    <col min="5" max="5" width="26.28515625" bestFit="1" customWidth="1"/>
    <col min="6" max="6" width="1.28515625" customWidth="1"/>
    <col min="7" max="7" width="19" bestFit="1" customWidth="1"/>
    <col min="8" max="8" width="1.28515625" customWidth="1"/>
    <col min="9" max="9" width="45.5703125" bestFit="1" customWidth="1"/>
    <col min="10" max="10" width="1.28515625" customWidth="1"/>
    <col min="11" max="11" width="14.85546875" bestFit="1" customWidth="1"/>
    <col min="12" max="12" width="1.28515625" customWidth="1"/>
    <col min="13" max="13" width="26.28515625" bestFit="1" customWidth="1"/>
    <col min="14" max="14" width="1.28515625" customWidth="1"/>
    <col min="15" max="15" width="19" bestFit="1" customWidth="1"/>
    <col min="16" max="16" width="1.28515625" customWidth="1"/>
    <col min="17" max="17" width="30.42578125" customWidth="1"/>
    <col min="18" max="18" width="19.85546875" bestFit="1" customWidth="1"/>
  </cols>
  <sheetData>
    <row r="1" spans="1:20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20" ht="21.75" customHeight="1" x14ac:dyDescent="0.2">
      <c r="A2" s="54" t="s">
        <v>109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20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20" ht="14.45" customHeight="1" x14ac:dyDescent="0.2"/>
    <row r="5" spans="1:20" ht="24" x14ac:dyDescent="0.2">
      <c r="A5" s="63" t="s">
        <v>165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20" ht="21" x14ac:dyDescent="0.2">
      <c r="A6" s="65" t="s">
        <v>112</v>
      </c>
      <c r="C6" s="65" t="s">
        <v>124</v>
      </c>
      <c r="D6" s="65"/>
      <c r="E6" s="65"/>
      <c r="F6" s="65"/>
      <c r="G6" s="65"/>
      <c r="H6" s="65"/>
      <c r="I6" s="65"/>
      <c r="K6" s="65" t="s">
        <v>125</v>
      </c>
      <c r="L6" s="65"/>
      <c r="M6" s="65"/>
      <c r="N6" s="65"/>
      <c r="O6" s="65"/>
      <c r="P6" s="65"/>
      <c r="Q6" s="65"/>
    </row>
    <row r="7" spans="1:20" ht="29.1" customHeight="1" x14ac:dyDescent="0.2">
      <c r="A7" s="65"/>
      <c r="C7" s="18" t="s">
        <v>13</v>
      </c>
      <c r="D7" s="3"/>
      <c r="E7" s="18" t="s">
        <v>15</v>
      </c>
      <c r="F7" s="3"/>
      <c r="G7" s="18" t="s">
        <v>147</v>
      </c>
      <c r="H7" s="3"/>
      <c r="I7" s="18" t="s">
        <v>166</v>
      </c>
      <c r="K7" s="18" t="s">
        <v>13</v>
      </c>
      <c r="L7" s="3"/>
      <c r="M7" s="18" t="s">
        <v>15</v>
      </c>
      <c r="N7" s="3"/>
      <c r="O7" s="18" t="s">
        <v>147</v>
      </c>
      <c r="P7" s="3"/>
      <c r="Q7" s="18" t="s">
        <v>166</v>
      </c>
      <c r="T7" s="35"/>
    </row>
    <row r="8" spans="1:20" ht="21.75" customHeight="1" x14ac:dyDescent="0.2">
      <c r="A8" s="5" t="s">
        <v>36</v>
      </c>
      <c r="C8" s="41">
        <v>6635066</v>
      </c>
      <c r="D8" s="41"/>
      <c r="E8" s="41">
        <v>92865869990</v>
      </c>
      <c r="F8" s="41"/>
      <c r="G8" s="41">
        <v>84357562299</v>
      </c>
      <c r="H8" s="41"/>
      <c r="I8" s="41">
        <v>8508307691</v>
      </c>
      <c r="J8" s="41"/>
      <c r="K8" s="41">
        <v>6635066</v>
      </c>
      <c r="L8" s="41"/>
      <c r="M8" s="41">
        <v>92865869990</v>
      </c>
      <c r="N8" s="41"/>
      <c r="O8" s="41">
        <v>84357562299</v>
      </c>
      <c r="P8" s="41"/>
      <c r="Q8" s="41">
        <v>8508307691</v>
      </c>
      <c r="R8" s="44"/>
      <c r="S8" s="45"/>
      <c r="T8" s="35"/>
    </row>
    <row r="9" spans="1:20" ht="21.75" customHeight="1" x14ac:dyDescent="0.2">
      <c r="A9" s="8" t="s">
        <v>69</v>
      </c>
      <c r="C9" s="41">
        <v>2336497</v>
      </c>
      <c r="D9" s="41"/>
      <c r="E9" s="41">
        <v>25757576807</v>
      </c>
      <c r="F9" s="41"/>
      <c r="G9" s="41">
        <v>21964017122</v>
      </c>
      <c r="H9" s="41"/>
      <c r="I9" s="41">
        <v>3793559685</v>
      </c>
      <c r="J9" s="41"/>
      <c r="K9" s="41">
        <v>2336497</v>
      </c>
      <c r="L9" s="41"/>
      <c r="M9" s="41">
        <v>25757576807</v>
      </c>
      <c r="N9" s="41"/>
      <c r="O9" s="41">
        <v>21964017122</v>
      </c>
      <c r="P9" s="41"/>
      <c r="Q9" s="41">
        <v>3793559685</v>
      </c>
      <c r="R9" s="44"/>
      <c r="S9" s="45"/>
      <c r="T9" s="35"/>
    </row>
    <row r="10" spans="1:20" ht="21.75" customHeight="1" x14ac:dyDescent="0.2">
      <c r="A10" s="8" t="s">
        <v>71</v>
      </c>
      <c r="C10" s="41">
        <v>968421</v>
      </c>
      <c r="D10" s="41"/>
      <c r="E10" s="41">
        <v>8471398276</v>
      </c>
      <c r="F10" s="41"/>
      <c r="G10" s="41">
        <v>8298119675</v>
      </c>
      <c r="H10" s="41"/>
      <c r="I10" s="41">
        <v>173278601</v>
      </c>
      <c r="J10" s="41"/>
      <c r="K10" s="41">
        <v>968421</v>
      </c>
      <c r="L10" s="41"/>
      <c r="M10" s="41">
        <v>8471398276</v>
      </c>
      <c r="N10" s="41"/>
      <c r="O10" s="41">
        <v>8298119675</v>
      </c>
      <c r="P10" s="41"/>
      <c r="Q10" s="41">
        <v>173278601</v>
      </c>
      <c r="R10" s="44"/>
      <c r="S10" s="45"/>
      <c r="T10" s="35"/>
    </row>
    <row r="11" spans="1:20" ht="21.75" customHeight="1" x14ac:dyDescent="0.2">
      <c r="A11" s="8" t="s">
        <v>40</v>
      </c>
      <c r="C11" s="41">
        <v>285750</v>
      </c>
      <c r="D11" s="41"/>
      <c r="E11" s="41">
        <v>15253473588</v>
      </c>
      <c r="F11" s="41"/>
      <c r="G11" s="41">
        <v>13620187310</v>
      </c>
      <c r="H11" s="41"/>
      <c r="I11" s="41">
        <v>1633286278</v>
      </c>
      <c r="J11" s="41"/>
      <c r="K11" s="41">
        <v>285750</v>
      </c>
      <c r="L11" s="41"/>
      <c r="M11" s="41">
        <v>15253473588</v>
      </c>
      <c r="N11" s="41"/>
      <c r="O11" s="41">
        <v>13620187310</v>
      </c>
      <c r="P11" s="41"/>
      <c r="Q11" s="41">
        <v>1633286278</v>
      </c>
      <c r="R11" s="44"/>
      <c r="S11" s="45"/>
      <c r="T11" s="35"/>
    </row>
    <row r="12" spans="1:20" ht="21.75" customHeight="1" x14ac:dyDescent="0.2">
      <c r="A12" s="8" t="s">
        <v>37</v>
      </c>
      <c r="C12" s="41">
        <v>465297</v>
      </c>
      <c r="D12" s="41"/>
      <c r="E12" s="41">
        <v>2080915644</v>
      </c>
      <c r="F12" s="41"/>
      <c r="G12" s="41">
        <v>2025874752</v>
      </c>
      <c r="H12" s="41"/>
      <c r="I12" s="41">
        <v>55040892</v>
      </c>
      <c r="J12" s="41"/>
      <c r="K12" s="41">
        <v>465297</v>
      </c>
      <c r="L12" s="41"/>
      <c r="M12" s="41">
        <v>2080915644</v>
      </c>
      <c r="N12" s="41"/>
      <c r="O12" s="41">
        <v>2025874752</v>
      </c>
      <c r="P12" s="41"/>
      <c r="Q12" s="41">
        <v>55040892</v>
      </c>
      <c r="R12" s="44"/>
      <c r="S12" s="45"/>
      <c r="T12" s="35"/>
    </row>
    <row r="13" spans="1:20" ht="21.75" customHeight="1" x14ac:dyDescent="0.2">
      <c r="A13" s="8" t="s">
        <v>34</v>
      </c>
      <c r="C13" s="41">
        <v>4685833</v>
      </c>
      <c r="D13" s="41"/>
      <c r="E13" s="41">
        <v>264758008371</v>
      </c>
      <c r="F13" s="41"/>
      <c r="G13" s="41">
        <v>204577264737</v>
      </c>
      <c r="H13" s="41"/>
      <c r="I13" s="41">
        <v>60180743634</v>
      </c>
      <c r="J13" s="41"/>
      <c r="K13" s="41">
        <v>4685833</v>
      </c>
      <c r="L13" s="41"/>
      <c r="M13" s="41">
        <v>264758008371</v>
      </c>
      <c r="N13" s="41"/>
      <c r="O13" s="41">
        <v>204577264737</v>
      </c>
      <c r="P13" s="41"/>
      <c r="Q13" s="41">
        <v>60180743634</v>
      </c>
      <c r="R13" s="44"/>
      <c r="S13" s="45"/>
      <c r="T13" s="35"/>
    </row>
    <row r="14" spans="1:20" ht="21.75" customHeight="1" x14ac:dyDescent="0.2">
      <c r="A14" s="8" t="s">
        <v>21</v>
      </c>
      <c r="C14" s="41">
        <v>1750000</v>
      </c>
      <c r="D14" s="41"/>
      <c r="E14" s="41">
        <v>5103949725</v>
      </c>
      <c r="F14" s="41"/>
      <c r="G14" s="41">
        <v>4695146662</v>
      </c>
      <c r="H14" s="41"/>
      <c r="I14" s="41">
        <v>408803063</v>
      </c>
      <c r="J14" s="41"/>
      <c r="K14" s="41">
        <v>1750000</v>
      </c>
      <c r="L14" s="41"/>
      <c r="M14" s="41">
        <v>5103949725</v>
      </c>
      <c r="N14" s="41"/>
      <c r="O14" s="41">
        <v>4695146662</v>
      </c>
      <c r="P14" s="41"/>
      <c r="Q14" s="41">
        <v>408803063</v>
      </c>
      <c r="R14" s="44"/>
      <c r="S14" s="45"/>
      <c r="T14" s="35"/>
    </row>
    <row r="15" spans="1:20" ht="21.75" customHeight="1" x14ac:dyDescent="0.2">
      <c r="A15" s="8" t="s">
        <v>20</v>
      </c>
      <c r="C15" s="41">
        <v>3388507</v>
      </c>
      <c r="D15" s="41"/>
      <c r="E15" s="41">
        <v>11940784383</v>
      </c>
      <c r="F15" s="41"/>
      <c r="G15" s="41">
        <v>10549657740</v>
      </c>
      <c r="H15" s="41"/>
      <c r="I15" s="41">
        <v>1391126643</v>
      </c>
      <c r="J15" s="41"/>
      <c r="K15" s="41">
        <v>3388507</v>
      </c>
      <c r="L15" s="41"/>
      <c r="M15" s="41">
        <v>11940784383</v>
      </c>
      <c r="N15" s="41"/>
      <c r="O15" s="41">
        <v>10549657740</v>
      </c>
      <c r="P15" s="41"/>
      <c r="Q15" s="41">
        <v>1391126643</v>
      </c>
      <c r="R15" s="44"/>
      <c r="S15" s="45"/>
      <c r="T15" s="35"/>
    </row>
    <row r="16" spans="1:20" ht="21.75" customHeight="1" x14ac:dyDescent="0.2">
      <c r="A16" s="8" t="s">
        <v>26</v>
      </c>
      <c r="C16" s="41">
        <v>2400000</v>
      </c>
      <c r="D16" s="41"/>
      <c r="E16" s="41">
        <v>24000343200</v>
      </c>
      <c r="F16" s="41"/>
      <c r="G16" s="41">
        <v>22998340800</v>
      </c>
      <c r="H16" s="41"/>
      <c r="I16" s="41">
        <v>1002002400</v>
      </c>
      <c r="J16" s="41"/>
      <c r="K16" s="41">
        <v>2400000</v>
      </c>
      <c r="L16" s="41"/>
      <c r="M16" s="41">
        <v>24000343200</v>
      </c>
      <c r="N16" s="41"/>
      <c r="O16" s="41">
        <v>22998340800</v>
      </c>
      <c r="P16" s="41"/>
      <c r="Q16" s="41">
        <v>1002002400</v>
      </c>
      <c r="R16" s="44"/>
      <c r="S16" s="45"/>
      <c r="T16" s="35"/>
    </row>
    <row r="17" spans="1:20" ht="21.75" customHeight="1" x14ac:dyDescent="0.2">
      <c r="A17" s="8" t="s">
        <v>44</v>
      </c>
      <c r="C17" s="41">
        <v>33740435</v>
      </c>
      <c r="D17" s="41"/>
      <c r="E17" s="41">
        <v>97298609973</v>
      </c>
      <c r="F17" s="41"/>
      <c r="G17" s="41">
        <v>105328077916</v>
      </c>
      <c r="H17" s="41"/>
      <c r="I17" s="41">
        <v>-8029467942</v>
      </c>
      <c r="J17" s="41"/>
      <c r="K17" s="41">
        <v>33740435</v>
      </c>
      <c r="L17" s="41"/>
      <c r="M17" s="41">
        <v>97298609973</v>
      </c>
      <c r="N17" s="41"/>
      <c r="O17" s="41">
        <v>105328077916</v>
      </c>
      <c r="P17" s="41"/>
      <c r="Q17" s="41">
        <v>-8029467943</v>
      </c>
      <c r="R17" s="44"/>
      <c r="S17" s="45"/>
      <c r="T17" s="35"/>
    </row>
    <row r="18" spans="1:20" ht="21.75" customHeight="1" x14ac:dyDescent="0.2">
      <c r="A18" s="8" t="s">
        <v>65</v>
      </c>
      <c r="C18" s="41">
        <v>6399297</v>
      </c>
      <c r="D18" s="41"/>
      <c r="E18" s="41">
        <v>36322572954</v>
      </c>
      <c r="F18" s="41"/>
      <c r="G18" s="41">
        <v>36558444337</v>
      </c>
      <c r="H18" s="41"/>
      <c r="I18" s="41">
        <v>-235871382</v>
      </c>
      <c r="J18" s="41"/>
      <c r="K18" s="41">
        <v>6399297</v>
      </c>
      <c r="L18" s="41"/>
      <c r="M18" s="41">
        <v>36322572954</v>
      </c>
      <c r="N18" s="41"/>
      <c r="O18" s="41">
        <v>36558444337</v>
      </c>
      <c r="P18" s="41"/>
      <c r="Q18" s="41">
        <v>-235871383</v>
      </c>
      <c r="R18" s="44"/>
      <c r="S18" s="45"/>
      <c r="T18" s="35"/>
    </row>
    <row r="19" spans="1:20" ht="21.75" customHeight="1" x14ac:dyDescent="0.2">
      <c r="A19" s="8" t="s">
        <v>55</v>
      </c>
      <c r="C19" s="41">
        <v>249996</v>
      </c>
      <c r="D19" s="41"/>
      <c r="E19" s="41">
        <v>1898605121</v>
      </c>
      <c r="F19" s="41"/>
      <c r="G19" s="41">
        <v>1729619325</v>
      </c>
      <c r="H19" s="41"/>
      <c r="I19" s="41">
        <v>168985796</v>
      </c>
      <c r="J19" s="41"/>
      <c r="K19" s="41">
        <v>249996</v>
      </c>
      <c r="L19" s="41"/>
      <c r="M19" s="41">
        <v>1898605121</v>
      </c>
      <c r="N19" s="41"/>
      <c r="O19" s="41">
        <v>1729619325</v>
      </c>
      <c r="P19" s="41"/>
      <c r="Q19" s="41">
        <v>168985796</v>
      </c>
      <c r="R19" s="44"/>
      <c r="S19" s="45"/>
      <c r="T19" s="35"/>
    </row>
    <row r="20" spans="1:20" ht="21.75" customHeight="1" x14ac:dyDescent="0.2">
      <c r="A20" s="8" t="s">
        <v>70</v>
      </c>
      <c r="C20" s="41">
        <v>1800000</v>
      </c>
      <c r="D20" s="41"/>
      <c r="E20" s="41">
        <v>11898778500</v>
      </c>
      <c r="F20" s="41"/>
      <c r="G20" s="41">
        <v>9841095000</v>
      </c>
      <c r="H20" s="41"/>
      <c r="I20" s="41">
        <v>2057683500</v>
      </c>
      <c r="J20" s="41"/>
      <c r="K20" s="41">
        <v>1800000</v>
      </c>
      <c r="L20" s="41"/>
      <c r="M20" s="41">
        <v>11898778500</v>
      </c>
      <c r="N20" s="41"/>
      <c r="O20" s="41">
        <v>9841095000</v>
      </c>
      <c r="P20" s="41"/>
      <c r="Q20" s="41">
        <v>2057683500</v>
      </c>
      <c r="R20" s="44"/>
      <c r="S20" s="45"/>
      <c r="T20" s="35"/>
    </row>
    <row r="21" spans="1:20" ht="21.75" customHeight="1" x14ac:dyDescent="0.2">
      <c r="A21" s="8" t="s">
        <v>64</v>
      </c>
      <c r="C21" s="41">
        <v>2920113</v>
      </c>
      <c r="D21" s="41"/>
      <c r="E21" s="41">
        <v>186036499419</v>
      </c>
      <c r="F21" s="41"/>
      <c r="G21" s="41">
        <v>170942260115</v>
      </c>
      <c r="H21" s="41"/>
      <c r="I21" s="41">
        <v>15094239304</v>
      </c>
      <c r="J21" s="41"/>
      <c r="K21" s="41">
        <v>2920113</v>
      </c>
      <c r="L21" s="41"/>
      <c r="M21" s="41">
        <v>186036499419</v>
      </c>
      <c r="N21" s="41"/>
      <c r="O21" s="41">
        <v>170942260115</v>
      </c>
      <c r="P21" s="41"/>
      <c r="Q21" s="41">
        <v>15094239304</v>
      </c>
      <c r="R21" s="44"/>
      <c r="S21" s="45"/>
      <c r="T21" s="35"/>
    </row>
    <row r="22" spans="1:20" ht="21.75" customHeight="1" x14ac:dyDescent="0.2">
      <c r="A22" s="8" t="s">
        <v>24</v>
      </c>
      <c r="C22" s="41">
        <v>42492129</v>
      </c>
      <c r="D22" s="41"/>
      <c r="E22" s="41">
        <v>156961241893</v>
      </c>
      <c r="F22" s="41"/>
      <c r="G22" s="41">
        <v>151750455030</v>
      </c>
      <c r="H22" s="41"/>
      <c r="I22" s="41">
        <v>5210786863</v>
      </c>
      <c r="J22" s="41"/>
      <c r="K22" s="41">
        <v>42492129</v>
      </c>
      <c r="L22" s="41"/>
      <c r="M22" s="41">
        <v>156961241893</v>
      </c>
      <c r="N22" s="41"/>
      <c r="O22" s="41">
        <v>151750455030</v>
      </c>
      <c r="P22" s="41"/>
      <c r="Q22" s="41">
        <v>5210786863</v>
      </c>
      <c r="R22" s="44"/>
      <c r="S22" s="45"/>
      <c r="T22" s="35"/>
    </row>
    <row r="23" spans="1:20" ht="21.75" customHeight="1" x14ac:dyDescent="0.2">
      <c r="A23" s="8" t="s">
        <v>27</v>
      </c>
      <c r="C23" s="41">
        <v>161737</v>
      </c>
      <c r="D23" s="41"/>
      <c r="E23" s="41">
        <v>14048490214</v>
      </c>
      <c r="F23" s="41"/>
      <c r="G23" s="41">
        <v>12805702055</v>
      </c>
      <c r="H23" s="41"/>
      <c r="I23" s="41">
        <v>1242788159</v>
      </c>
      <c r="J23" s="41"/>
      <c r="K23" s="41">
        <v>161737</v>
      </c>
      <c r="L23" s="41"/>
      <c r="M23" s="41">
        <v>14048490214</v>
      </c>
      <c r="N23" s="41"/>
      <c r="O23" s="41">
        <v>12805702055</v>
      </c>
      <c r="P23" s="41"/>
      <c r="Q23" s="41">
        <v>1242788159</v>
      </c>
      <c r="R23" s="44"/>
      <c r="S23" s="45"/>
      <c r="T23" s="35"/>
    </row>
    <row r="24" spans="1:20" ht="21.75" customHeight="1" x14ac:dyDescent="0.2">
      <c r="A24" s="8" t="s">
        <v>68</v>
      </c>
      <c r="C24" s="41">
        <v>18491183</v>
      </c>
      <c r="D24" s="41"/>
      <c r="E24" s="41">
        <v>109919339557</v>
      </c>
      <c r="F24" s="41"/>
      <c r="G24" s="41">
        <v>98876605829</v>
      </c>
      <c r="H24" s="41"/>
      <c r="I24" s="41">
        <v>11042733728</v>
      </c>
      <c r="J24" s="41"/>
      <c r="K24" s="41">
        <v>18491183</v>
      </c>
      <c r="L24" s="41"/>
      <c r="M24" s="41">
        <v>109919339557</v>
      </c>
      <c r="N24" s="41"/>
      <c r="O24" s="41">
        <v>98876605829</v>
      </c>
      <c r="P24" s="41"/>
      <c r="Q24" s="41">
        <v>11042733728</v>
      </c>
      <c r="R24" s="44"/>
      <c r="S24" s="45"/>
      <c r="T24" s="35"/>
    </row>
    <row r="25" spans="1:20" ht="21.75" customHeight="1" x14ac:dyDescent="0.2">
      <c r="A25" s="8" t="s">
        <v>41</v>
      </c>
      <c r="C25" s="41">
        <v>600000</v>
      </c>
      <c r="D25" s="41"/>
      <c r="E25" s="41">
        <v>2078558550</v>
      </c>
      <c r="F25" s="41"/>
      <c r="G25" s="41">
        <v>1986708330</v>
      </c>
      <c r="H25" s="41"/>
      <c r="I25" s="41">
        <v>91850220</v>
      </c>
      <c r="J25" s="41"/>
      <c r="K25" s="41">
        <v>600000</v>
      </c>
      <c r="L25" s="41"/>
      <c r="M25" s="41">
        <v>2078558550</v>
      </c>
      <c r="N25" s="41"/>
      <c r="O25" s="41">
        <v>1986708330</v>
      </c>
      <c r="P25" s="41"/>
      <c r="Q25" s="41">
        <v>91850220</v>
      </c>
      <c r="R25" s="44"/>
      <c r="S25" s="45"/>
      <c r="T25" s="35"/>
    </row>
    <row r="26" spans="1:20" ht="21.75" customHeight="1" x14ac:dyDescent="0.2">
      <c r="A26" s="8" t="s">
        <v>43</v>
      </c>
      <c r="C26" s="41">
        <v>15116299</v>
      </c>
      <c r="D26" s="41"/>
      <c r="E26" s="41">
        <v>202855819782</v>
      </c>
      <c r="F26" s="41"/>
      <c r="G26" s="41">
        <v>170937198693</v>
      </c>
      <c r="H26" s="41"/>
      <c r="I26" s="41">
        <v>31918621089</v>
      </c>
      <c r="J26" s="41"/>
      <c r="K26" s="41">
        <v>15116299</v>
      </c>
      <c r="L26" s="41"/>
      <c r="M26" s="41">
        <v>202855819782</v>
      </c>
      <c r="N26" s="41"/>
      <c r="O26" s="41">
        <v>170937198693</v>
      </c>
      <c r="P26" s="41"/>
      <c r="Q26" s="41">
        <v>31918621089</v>
      </c>
      <c r="R26" s="44"/>
      <c r="S26" s="45"/>
      <c r="T26" s="35"/>
    </row>
    <row r="27" spans="1:20" ht="21.75" customHeight="1" x14ac:dyDescent="0.2">
      <c r="A27" s="8" t="s">
        <v>31</v>
      </c>
      <c r="C27" s="41">
        <v>969585</v>
      </c>
      <c r="D27" s="41"/>
      <c r="E27" s="41">
        <v>70107973603</v>
      </c>
      <c r="F27" s="41"/>
      <c r="G27" s="41">
        <v>62310702412</v>
      </c>
      <c r="H27" s="41"/>
      <c r="I27" s="41">
        <v>7797271191</v>
      </c>
      <c r="J27" s="41"/>
      <c r="K27" s="41">
        <v>969585</v>
      </c>
      <c r="L27" s="41"/>
      <c r="M27" s="41">
        <v>70107973603</v>
      </c>
      <c r="N27" s="41"/>
      <c r="O27" s="41">
        <v>62310702412</v>
      </c>
      <c r="P27" s="41"/>
      <c r="Q27" s="41">
        <v>7797271191</v>
      </c>
      <c r="R27" s="44"/>
      <c r="S27" s="45"/>
      <c r="T27" s="35"/>
    </row>
    <row r="28" spans="1:20" ht="21.75" customHeight="1" x14ac:dyDescent="0.2">
      <c r="A28" s="8" t="s">
        <v>61</v>
      </c>
      <c r="C28" s="41">
        <v>37755535</v>
      </c>
      <c r="D28" s="41"/>
      <c r="E28" s="41">
        <v>68756589686</v>
      </c>
      <c r="F28" s="41"/>
      <c r="G28" s="41">
        <v>59861768858</v>
      </c>
      <c r="H28" s="41"/>
      <c r="I28" s="41">
        <v>8894820828</v>
      </c>
      <c r="J28" s="41"/>
      <c r="K28" s="41">
        <v>37755535</v>
      </c>
      <c r="L28" s="41"/>
      <c r="M28" s="41">
        <v>68756589686</v>
      </c>
      <c r="N28" s="41"/>
      <c r="O28" s="41">
        <v>59861768858</v>
      </c>
      <c r="P28" s="41"/>
      <c r="Q28" s="41">
        <v>8894820828</v>
      </c>
      <c r="R28" s="44"/>
      <c r="S28" s="45"/>
      <c r="T28" s="35"/>
    </row>
    <row r="29" spans="1:20" ht="21.75" customHeight="1" x14ac:dyDescent="0.2">
      <c r="A29" s="8" t="s">
        <v>25</v>
      </c>
      <c r="C29" s="41">
        <v>1300000</v>
      </c>
      <c r="D29" s="41"/>
      <c r="E29" s="41">
        <v>29205189000</v>
      </c>
      <c r="F29" s="41"/>
      <c r="G29" s="41">
        <v>24204123450</v>
      </c>
      <c r="H29" s="41"/>
      <c r="I29" s="41">
        <v>5001065550</v>
      </c>
      <c r="J29" s="41"/>
      <c r="K29" s="41">
        <v>1300000</v>
      </c>
      <c r="L29" s="41"/>
      <c r="M29" s="41">
        <v>29205189000</v>
      </c>
      <c r="N29" s="41"/>
      <c r="O29" s="41">
        <v>24204123450</v>
      </c>
      <c r="P29" s="41"/>
      <c r="Q29" s="41">
        <v>5001065550</v>
      </c>
      <c r="R29" s="44"/>
      <c r="S29" s="45"/>
      <c r="T29" s="35"/>
    </row>
    <row r="30" spans="1:20" ht="21.75" customHeight="1" x14ac:dyDescent="0.2">
      <c r="A30" s="8" t="s">
        <v>48</v>
      </c>
      <c r="C30" s="41">
        <v>538145000</v>
      </c>
      <c r="D30" s="41"/>
      <c r="E30" s="41">
        <v>271751062923</v>
      </c>
      <c r="F30" s="41"/>
      <c r="G30" s="41">
        <v>267506612374</v>
      </c>
      <c r="H30" s="41"/>
      <c r="I30" s="41">
        <v>4244450549</v>
      </c>
      <c r="J30" s="41"/>
      <c r="K30" s="41">
        <v>538145000</v>
      </c>
      <c r="L30" s="41"/>
      <c r="M30" s="41">
        <v>271751062923</v>
      </c>
      <c r="N30" s="41"/>
      <c r="O30" s="41">
        <v>267506612374</v>
      </c>
      <c r="P30" s="41"/>
      <c r="Q30" s="41">
        <v>4244450549</v>
      </c>
      <c r="R30" s="44"/>
      <c r="S30" s="45"/>
      <c r="T30" s="35"/>
    </row>
    <row r="31" spans="1:20" ht="21.75" customHeight="1" x14ac:dyDescent="0.2">
      <c r="A31" s="8" t="s">
        <v>32</v>
      </c>
      <c r="C31" s="41">
        <v>92015</v>
      </c>
      <c r="D31" s="41"/>
      <c r="E31" s="41">
        <v>10152893693</v>
      </c>
      <c r="F31" s="41"/>
      <c r="G31" s="41">
        <v>11634667384</v>
      </c>
      <c r="H31" s="41"/>
      <c r="I31" s="41">
        <v>-1481773690</v>
      </c>
      <c r="J31" s="41"/>
      <c r="K31" s="41">
        <v>92015</v>
      </c>
      <c r="L31" s="41"/>
      <c r="M31" s="41">
        <v>10152893693</v>
      </c>
      <c r="N31" s="41"/>
      <c r="O31" s="41">
        <v>11634667384</v>
      </c>
      <c r="P31" s="41"/>
      <c r="Q31" s="41">
        <v>-1481773691</v>
      </c>
      <c r="R31" s="44"/>
      <c r="S31" s="45"/>
      <c r="T31" s="35"/>
    </row>
    <row r="32" spans="1:20" ht="21.75" customHeight="1" x14ac:dyDescent="0.2">
      <c r="A32" s="8" t="s">
        <v>67</v>
      </c>
      <c r="C32" s="41">
        <v>10265072</v>
      </c>
      <c r="D32" s="41"/>
      <c r="E32" s="41">
        <v>167345515074</v>
      </c>
      <c r="F32" s="41"/>
      <c r="G32" s="41">
        <v>163263917145</v>
      </c>
      <c r="H32" s="41"/>
      <c r="I32" s="41">
        <v>4081597929</v>
      </c>
      <c r="J32" s="41"/>
      <c r="K32" s="41">
        <v>10265072</v>
      </c>
      <c r="L32" s="41"/>
      <c r="M32" s="41">
        <v>167345515074</v>
      </c>
      <c r="N32" s="41"/>
      <c r="O32" s="41">
        <v>163263917145</v>
      </c>
      <c r="P32" s="41"/>
      <c r="Q32" s="41">
        <v>4081597929</v>
      </c>
      <c r="R32" s="44"/>
      <c r="S32" s="45"/>
      <c r="T32" s="35"/>
    </row>
    <row r="33" spans="1:20" ht="21.75" customHeight="1" x14ac:dyDescent="0.2">
      <c r="A33" s="8" t="s">
        <v>52</v>
      </c>
      <c r="C33" s="41">
        <v>194</v>
      </c>
      <c r="D33" s="41"/>
      <c r="E33" s="41">
        <v>10795502</v>
      </c>
      <c r="F33" s="41"/>
      <c r="G33" s="41">
        <v>9258522</v>
      </c>
      <c r="H33" s="41"/>
      <c r="I33" s="41">
        <v>1536980</v>
      </c>
      <c r="J33" s="41"/>
      <c r="K33" s="41">
        <v>194</v>
      </c>
      <c r="L33" s="41"/>
      <c r="M33" s="41">
        <v>10795502</v>
      </c>
      <c r="N33" s="41"/>
      <c r="O33" s="41">
        <v>9258522</v>
      </c>
      <c r="P33" s="41"/>
      <c r="Q33" s="41">
        <v>1536980</v>
      </c>
      <c r="R33" s="44"/>
      <c r="S33" s="45"/>
      <c r="T33" s="35"/>
    </row>
    <row r="34" spans="1:20" ht="21.75" customHeight="1" x14ac:dyDescent="0.2">
      <c r="A34" s="8" t="s">
        <v>30</v>
      </c>
      <c r="C34" s="41">
        <v>4087342</v>
      </c>
      <c r="D34" s="41"/>
      <c r="E34" s="41">
        <v>38476821323</v>
      </c>
      <c r="F34" s="41"/>
      <c r="G34" s="41">
        <v>35429554587</v>
      </c>
      <c r="H34" s="41"/>
      <c r="I34" s="41">
        <v>3047266736</v>
      </c>
      <c r="J34" s="41"/>
      <c r="K34" s="41">
        <v>4087342</v>
      </c>
      <c r="L34" s="41"/>
      <c r="M34" s="41">
        <v>38476821323</v>
      </c>
      <c r="N34" s="41"/>
      <c r="O34" s="41">
        <v>35429554587</v>
      </c>
      <c r="P34" s="41"/>
      <c r="Q34" s="41">
        <v>3047266736</v>
      </c>
      <c r="R34" s="44"/>
      <c r="S34" s="45"/>
      <c r="T34" s="35"/>
    </row>
    <row r="35" spans="1:20" ht="21.75" customHeight="1" x14ac:dyDescent="0.2">
      <c r="A35" s="8" t="s">
        <v>23</v>
      </c>
      <c r="C35" s="41">
        <v>8521126</v>
      </c>
      <c r="D35" s="41"/>
      <c r="E35" s="41">
        <v>24657408049</v>
      </c>
      <c r="F35" s="41"/>
      <c r="G35" s="41">
        <v>18321529924</v>
      </c>
      <c r="H35" s="41"/>
      <c r="I35" s="41">
        <v>6335878125</v>
      </c>
      <c r="J35" s="41"/>
      <c r="K35" s="41">
        <v>8521126</v>
      </c>
      <c r="L35" s="41"/>
      <c r="M35" s="41">
        <v>24657408049</v>
      </c>
      <c r="N35" s="41"/>
      <c r="O35" s="41">
        <v>18321529924</v>
      </c>
      <c r="P35" s="41"/>
      <c r="Q35" s="41">
        <v>6335878125</v>
      </c>
      <c r="R35" s="44"/>
      <c r="S35" s="45"/>
      <c r="T35" s="35"/>
    </row>
    <row r="36" spans="1:20" ht="21.75" customHeight="1" x14ac:dyDescent="0.2">
      <c r="A36" s="8" t="s">
        <v>22</v>
      </c>
      <c r="C36" s="41">
        <v>32108702</v>
      </c>
      <c r="D36" s="41"/>
      <c r="E36" s="41">
        <v>20331546377</v>
      </c>
      <c r="F36" s="41"/>
      <c r="G36" s="41">
        <v>18108419305</v>
      </c>
      <c r="H36" s="41"/>
      <c r="I36" s="41">
        <v>2223127072</v>
      </c>
      <c r="J36" s="41"/>
      <c r="K36" s="41">
        <v>32108702</v>
      </c>
      <c r="L36" s="41"/>
      <c r="M36" s="41">
        <v>20331546377</v>
      </c>
      <c r="N36" s="41"/>
      <c r="O36" s="41">
        <v>18108419305</v>
      </c>
      <c r="P36" s="41"/>
      <c r="Q36" s="41">
        <v>2223127072</v>
      </c>
      <c r="R36" s="44"/>
      <c r="S36" s="45"/>
      <c r="T36" s="35"/>
    </row>
    <row r="37" spans="1:20" ht="21.75" customHeight="1" x14ac:dyDescent="0.2">
      <c r="A37" s="8" t="s">
        <v>56</v>
      </c>
      <c r="C37" s="41">
        <v>45992129</v>
      </c>
      <c r="D37" s="41"/>
      <c r="E37" s="41">
        <v>414666575800</v>
      </c>
      <c r="F37" s="41"/>
      <c r="G37" s="41">
        <v>330178832461</v>
      </c>
      <c r="H37" s="41"/>
      <c r="I37" s="41">
        <v>84487743339</v>
      </c>
      <c r="J37" s="41"/>
      <c r="K37" s="41">
        <v>45992129</v>
      </c>
      <c r="L37" s="41"/>
      <c r="M37" s="41">
        <v>414666575800</v>
      </c>
      <c r="N37" s="41"/>
      <c r="O37" s="41">
        <v>330178832461</v>
      </c>
      <c r="P37" s="41"/>
      <c r="Q37" s="41">
        <v>84487743339</v>
      </c>
      <c r="R37" s="44"/>
      <c r="S37" s="45"/>
      <c r="T37" s="35"/>
    </row>
    <row r="38" spans="1:20" ht="21.75" customHeight="1" x14ac:dyDescent="0.2">
      <c r="A38" s="8" t="s">
        <v>42</v>
      </c>
      <c r="C38" s="41">
        <v>13000000</v>
      </c>
      <c r="D38" s="41"/>
      <c r="E38" s="41">
        <v>29696249700</v>
      </c>
      <c r="F38" s="41"/>
      <c r="G38" s="41">
        <v>29786708250</v>
      </c>
      <c r="H38" s="41"/>
      <c r="I38" s="41">
        <v>-90458550</v>
      </c>
      <c r="J38" s="41"/>
      <c r="K38" s="41">
        <v>13000000</v>
      </c>
      <c r="L38" s="41"/>
      <c r="M38" s="41">
        <v>29696249700</v>
      </c>
      <c r="N38" s="41"/>
      <c r="O38" s="41">
        <v>29786708250</v>
      </c>
      <c r="P38" s="41"/>
      <c r="Q38" s="41">
        <v>-90458550</v>
      </c>
      <c r="R38" s="44"/>
      <c r="S38" s="45"/>
      <c r="T38" s="35"/>
    </row>
    <row r="39" spans="1:20" ht="21.75" customHeight="1" x14ac:dyDescent="0.2">
      <c r="A39" s="8" t="s">
        <v>19</v>
      </c>
      <c r="C39" s="41">
        <v>220000</v>
      </c>
      <c r="D39" s="41"/>
      <c r="E39" s="41">
        <v>1712350530</v>
      </c>
      <c r="F39" s="41"/>
      <c r="G39" s="41">
        <v>1568014470</v>
      </c>
      <c r="H39" s="41"/>
      <c r="I39" s="41">
        <v>144336060</v>
      </c>
      <c r="J39" s="41"/>
      <c r="K39" s="41">
        <v>220000</v>
      </c>
      <c r="L39" s="41"/>
      <c r="M39" s="41">
        <v>1712350530</v>
      </c>
      <c r="N39" s="41"/>
      <c r="O39" s="41">
        <v>1568014470</v>
      </c>
      <c r="P39" s="41"/>
      <c r="Q39" s="41">
        <v>144336060</v>
      </c>
      <c r="R39" s="44"/>
      <c r="S39" s="45"/>
      <c r="T39" s="35"/>
    </row>
    <row r="40" spans="1:20" ht="21.75" customHeight="1" x14ac:dyDescent="0.2">
      <c r="A40" s="8" t="s">
        <v>50</v>
      </c>
      <c r="C40" s="41">
        <v>3000000</v>
      </c>
      <c r="D40" s="41"/>
      <c r="E40" s="41">
        <v>59613178500</v>
      </c>
      <c r="F40" s="41"/>
      <c r="G40" s="41">
        <v>52396375451</v>
      </c>
      <c r="H40" s="41"/>
      <c r="I40" s="41">
        <v>7216803049</v>
      </c>
      <c r="J40" s="41"/>
      <c r="K40" s="41">
        <v>3000000</v>
      </c>
      <c r="L40" s="41"/>
      <c r="M40" s="41">
        <v>59613178500</v>
      </c>
      <c r="N40" s="41"/>
      <c r="O40" s="41">
        <v>52396375451</v>
      </c>
      <c r="P40" s="41"/>
      <c r="Q40" s="41">
        <v>7216803049</v>
      </c>
      <c r="R40" s="44"/>
      <c r="S40" s="45"/>
      <c r="T40" s="35"/>
    </row>
    <row r="41" spans="1:20" ht="21.75" customHeight="1" x14ac:dyDescent="0.2">
      <c r="A41" s="8" t="s">
        <v>73</v>
      </c>
      <c r="C41" s="41">
        <v>1446255</v>
      </c>
      <c r="D41" s="41"/>
      <c r="E41" s="41">
        <v>77920618225</v>
      </c>
      <c r="F41" s="41"/>
      <c r="G41" s="41">
        <v>73862976316</v>
      </c>
      <c r="H41" s="41"/>
      <c r="I41" s="41">
        <v>4057641909</v>
      </c>
      <c r="J41" s="41"/>
      <c r="K41" s="41">
        <v>1446255</v>
      </c>
      <c r="L41" s="41"/>
      <c r="M41" s="41">
        <v>77920618225</v>
      </c>
      <c r="N41" s="41"/>
      <c r="O41" s="41">
        <v>73862976316</v>
      </c>
      <c r="P41" s="41"/>
      <c r="Q41" s="41">
        <v>4057641909</v>
      </c>
      <c r="R41" s="44"/>
      <c r="S41" s="45"/>
      <c r="T41" s="35"/>
    </row>
    <row r="42" spans="1:20" ht="21.75" customHeight="1" x14ac:dyDescent="0.2">
      <c r="A42" s="8" t="s">
        <v>51</v>
      </c>
      <c r="C42" s="41">
        <v>292000000</v>
      </c>
      <c r="D42" s="41"/>
      <c r="E42" s="41">
        <v>446133616200</v>
      </c>
      <c r="F42" s="41"/>
      <c r="G42" s="41">
        <v>384051753302</v>
      </c>
      <c r="H42" s="41"/>
      <c r="I42" s="41">
        <v>62081862898</v>
      </c>
      <c r="J42" s="41"/>
      <c r="K42" s="41">
        <v>292000000</v>
      </c>
      <c r="L42" s="41"/>
      <c r="M42" s="41">
        <v>446133616200</v>
      </c>
      <c r="N42" s="41"/>
      <c r="O42" s="41">
        <v>384051753302</v>
      </c>
      <c r="P42" s="41"/>
      <c r="Q42" s="41">
        <v>62081862898</v>
      </c>
      <c r="R42" s="44"/>
      <c r="S42" s="45"/>
      <c r="T42" s="35"/>
    </row>
    <row r="43" spans="1:20" ht="21.75" customHeight="1" x14ac:dyDescent="0.2">
      <c r="A43" s="8" t="s">
        <v>29</v>
      </c>
      <c r="C43" s="41">
        <v>571647</v>
      </c>
      <c r="D43" s="41"/>
      <c r="E43" s="41">
        <v>170286189023</v>
      </c>
      <c r="F43" s="41"/>
      <c r="G43" s="41">
        <v>147340427643</v>
      </c>
      <c r="H43" s="41"/>
      <c r="I43" s="41">
        <v>22945761380</v>
      </c>
      <c r="J43" s="41"/>
      <c r="K43" s="41">
        <v>571647</v>
      </c>
      <c r="L43" s="41"/>
      <c r="M43" s="41">
        <v>170286189023</v>
      </c>
      <c r="N43" s="41"/>
      <c r="O43" s="41">
        <v>147340427643</v>
      </c>
      <c r="P43" s="41"/>
      <c r="Q43" s="41">
        <v>22945761380</v>
      </c>
      <c r="R43" s="44"/>
      <c r="S43" s="45"/>
      <c r="T43" s="35"/>
    </row>
    <row r="44" spans="1:20" ht="21.75" customHeight="1" x14ac:dyDescent="0.2">
      <c r="A44" s="8" t="s">
        <v>39</v>
      </c>
      <c r="C44" s="41">
        <v>1066666</v>
      </c>
      <c r="D44" s="41"/>
      <c r="E44" s="41">
        <v>8577983438</v>
      </c>
      <c r="F44" s="41"/>
      <c r="G44" s="41">
        <v>6680011824</v>
      </c>
      <c r="H44" s="41"/>
      <c r="I44" s="41">
        <v>1897971614</v>
      </c>
      <c r="J44" s="41"/>
      <c r="K44" s="41">
        <v>1066666</v>
      </c>
      <c r="L44" s="41"/>
      <c r="M44" s="41">
        <v>8577983438</v>
      </c>
      <c r="N44" s="41"/>
      <c r="O44" s="41">
        <v>6680011824</v>
      </c>
      <c r="P44" s="41"/>
      <c r="Q44" s="41">
        <v>1897971614</v>
      </c>
      <c r="R44" s="44"/>
      <c r="S44" s="45"/>
      <c r="T44" s="35"/>
    </row>
    <row r="45" spans="1:20" ht="21.75" customHeight="1" x14ac:dyDescent="0.2">
      <c r="A45" s="8" t="s">
        <v>60</v>
      </c>
      <c r="C45" s="41">
        <v>5255557</v>
      </c>
      <c r="D45" s="41"/>
      <c r="E45" s="41">
        <v>36778976508</v>
      </c>
      <c r="F45" s="41"/>
      <c r="G45" s="41">
        <v>32129361573</v>
      </c>
      <c r="H45" s="41"/>
      <c r="I45" s="41">
        <v>4649614935</v>
      </c>
      <c r="J45" s="41"/>
      <c r="K45" s="41">
        <v>5255557</v>
      </c>
      <c r="L45" s="41"/>
      <c r="M45" s="41">
        <v>36778976508</v>
      </c>
      <c r="N45" s="41"/>
      <c r="O45" s="41">
        <v>32129361573</v>
      </c>
      <c r="P45" s="41"/>
      <c r="Q45" s="41">
        <v>4649614935</v>
      </c>
      <c r="R45" s="44"/>
      <c r="S45" s="45"/>
      <c r="T45" s="35"/>
    </row>
    <row r="46" spans="1:20" ht="21.75" customHeight="1" x14ac:dyDescent="0.2">
      <c r="A46" s="8" t="s">
        <v>54</v>
      </c>
      <c r="C46" s="41">
        <v>4800000</v>
      </c>
      <c r="D46" s="41"/>
      <c r="E46" s="41">
        <v>17296470000</v>
      </c>
      <c r="F46" s="41"/>
      <c r="G46" s="41">
        <v>18174414960</v>
      </c>
      <c r="H46" s="41"/>
      <c r="I46" s="41">
        <v>-877944960</v>
      </c>
      <c r="J46" s="41"/>
      <c r="K46" s="41">
        <v>4800000</v>
      </c>
      <c r="L46" s="41"/>
      <c r="M46" s="41">
        <v>17296470000</v>
      </c>
      <c r="N46" s="41"/>
      <c r="O46" s="41">
        <v>18174414960</v>
      </c>
      <c r="P46" s="41"/>
      <c r="Q46" s="41">
        <v>-877944960</v>
      </c>
      <c r="R46" s="44"/>
      <c r="S46" s="45"/>
      <c r="T46" s="35"/>
    </row>
    <row r="47" spans="1:20" ht="21.75" customHeight="1" x14ac:dyDescent="0.2">
      <c r="A47" s="8" t="s">
        <v>28</v>
      </c>
      <c r="C47" s="41">
        <v>5200000</v>
      </c>
      <c r="D47" s="41"/>
      <c r="E47" s="41">
        <v>21306865320</v>
      </c>
      <c r="F47" s="41"/>
      <c r="G47" s="41">
        <v>18801001285</v>
      </c>
      <c r="H47" s="41"/>
      <c r="I47" s="41">
        <v>2505864035</v>
      </c>
      <c r="J47" s="41"/>
      <c r="K47" s="41">
        <v>5200000</v>
      </c>
      <c r="L47" s="41"/>
      <c r="M47" s="41">
        <v>21306865320</v>
      </c>
      <c r="N47" s="41"/>
      <c r="O47" s="41">
        <v>18801001285</v>
      </c>
      <c r="P47" s="41"/>
      <c r="Q47" s="41">
        <v>2505864035</v>
      </c>
      <c r="R47" s="44"/>
      <c r="S47" s="45"/>
      <c r="T47" s="35"/>
    </row>
    <row r="48" spans="1:20" ht="21.75" customHeight="1" x14ac:dyDescent="0.2">
      <c r="A48" s="8" t="s">
        <v>58</v>
      </c>
      <c r="C48" s="41">
        <v>16617157</v>
      </c>
      <c r="D48" s="41"/>
      <c r="E48" s="41">
        <v>39561292373</v>
      </c>
      <c r="F48" s="41"/>
      <c r="G48" s="41">
        <v>34615712814</v>
      </c>
      <c r="H48" s="41"/>
      <c r="I48" s="41">
        <v>4945579559</v>
      </c>
      <c r="J48" s="41"/>
      <c r="K48" s="41">
        <v>16617157</v>
      </c>
      <c r="L48" s="41"/>
      <c r="M48" s="41">
        <v>39561292373</v>
      </c>
      <c r="N48" s="41"/>
      <c r="O48" s="41">
        <v>34615712814</v>
      </c>
      <c r="P48" s="41"/>
      <c r="Q48" s="41">
        <v>4945579559</v>
      </c>
      <c r="R48" s="44"/>
      <c r="S48" s="45"/>
      <c r="T48" s="35"/>
    </row>
    <row r="49" spans="1:20" ht="21.75" customHeight="1" x14ac:dyDescent="0.2">
      <c r="A49" s="8" t="s">
        <v>53</v>
      </c>
      <c r="C49" s="41">
        <v>3400890</v>
      </c>
      <c r="D49" s="41"/>
      <c r="E49" s="41">
        <v>35767326773</v>
      </c>
      <c r="F49" s="41"/>
      <c r="G49" s="41">
        <v>28532725705</v>
      </c>
      <c r="H49" s="41"/>
      <c r="I49" s="41">
        <v>7234601068</v>
      </c>
      <c r="J49" s="41"/>
      <c r="K49" s="41">
        <v>3400890</v>
      </c>
      <c r="L49" s="41"/>
      <c r="M49" s="41">
        <v>35767326773</v>
      </c>
      <c r="N49" s="41"/>
      <c r="O49" s="41">
        <v>28532725705</v>
      </c>
      <c r="P49" s="41"/>
      <c r="Q49" s="41">
        <v>7234601068</v>
      </c>
      <c r="R49" s="44"/>
      <c r="S49" s="45"/>
      <c r="T49" s="35"/>
    </row>
    <row r="50" spans="1:20" ht="21.75" customHeight="1" x14ac:dyDescent="0.2">
      <c r="A50" s="8" t="s">
        <v>38</v>
      </c>
      <c r="C50" s="41">
        <v>1657992</v>
      </c>
      <c r="D50" s="41"/>
      <c r="E50" s="41">
        <v>6638655344</v>
      </c>
      <c r="F50" s="41"/>
      <c r="G50" s="41">
        <v>5816239998</v>
      </c>
      <c r="H50" s="41"/>
      <c r="I50" s="41">
        <v>822415346</v>
      </c>
      <c r="J50" s="41"/>
      <c r="K50" s="41">
        <v>1657992</v>
      </c>
      <c r="L50" s="41"/>
      <c r="M50" s="41">
        <v>6638655344</v>
      </c>
      <c r="N50" s="41"/>
      <c r="O50" s="41">
        <v>5816239998</v>
      </c>
      <c r="P50" s="41"/>
      <c r="Q50" s="41">
        <v>822415346</v>
      </c>
      <c r="R50" s="44"/>
      <c r="S50" s="45"/>
      <c r="T50" s="35"/>
    </row>
    <row r="51" spans="1:20" ht="21.75" customHeight="1" x14ac:dyDescent="0.2">
      <c r="A51" s="8" t="s">
        <v>45</v>
      </c>
      <c r="C51" s="41">
        <v>3918545</v>
      </c>
      <c r="D51" s="41"/>
      <c r="E51" s="41">
        <v>27266607600</v>
      </c>
      <c r="F51" s="41"/>
      <c r="G51" s="41">
        <v>25681249130</v>
      </c>
      <c r="H51" s="41"/>
      <c r="I51" s="41">
        <v>1585358470</v>
      </c>
      <c r="J51" s="41"/>
      <c r="K51" s="41">
        <v>3918545</v>
      </c>
      <c r="L51" s="41"/>
      <c r="M51" s="41">
        <v>27266607600</v>
      </c>
      <c r="N51" s="41"/>
      <c r="O51" s="41">
        <v>25681249130</v>
      </c>
      <c r="P51" s="41"/>
      <c r="Q51" s="41">
        <v>1585358470</v>
      </c>
      <c r="R51" s="44"/>
      <c r="S51" s="45"/>
      <c r="T51" s="35"/>
    </row>
    <row r="52" spans="1:20" ht="21.75" customHeight="1" x14ac:dyDescent="0.2">
      <c r="A52" s="8" t="s">
        <v>72</v>
      </c>
      <c r="C52" s="41">
        <v>5640002</v>
      </c>
      <c r="D52" s="41"/>
      <c r="E52" s="41">
        <v>58419146356</v>
      </c>
      <c r="F52" s="41"/>
      <c r="G52" s="41">
        <v>51941390677</v>
      </c>
      <c r="H52" s="41"/>
      <c r="I52" s="41">
        <v>6477755679</v>
      </c>
      <c r="J52" s="41"/>
      <c r="K52" s="41">
        <v>5640002</v>
      </c>
      <c r="L52" s="41"/>
      <c r="M52" s="41">
        <v>58419146356</v>
      </c>
      <c r="N52" s="41"/>
      <c r="O52" s="41">
        <v>51941390677</v>
      </c>
      <c r="P52" s="41"/>
      <c r="Q52" s="41">
        <v>6477755679</v>
      </c>
      <c r="R52" s="44"/>
      <c r="S52" s="45"/>
      <c r="T52" s="35"/>
    </row>
    <row r="53" spans="1:20" ht="21.75" customHeight="1" x14ac:dyDescent="0.2">
      <c r="A53" s="8" t="s">
        <v>35</v>
      </c>
      <c r="C53" s="41">
        <v>2037812</v>
      </c>
      <c r="D53" s="41"/>
      <c r="E53" s="41">
        <v>83964726920</v>
      </c>
      <c r="F53" s="41"/>
      <c r="G53" s="41">
        <v>71527008626</v>
      </c>
      <c r="H53" s="41"/>
      <c r="I53" s="41">
        <v>12437718294</v>
      </c>
      <c r="J53" s="41"/>
      <c r="K53" s="41">
        <v>2037812</v>
      </c>
      <c r="L53" s="41"/>
      <c r="M53" s="41">
        <v>83964726920</v>
      </c>
      <c r="N53" s="41"/>
      <c r="O53" s="41">
        <v>71527008626</v>
      </c>
      <c r="P53" s="41"/>
      <c r="Q53" s="41">
        <v>12437718294</v>
      </c>
      <c r="R53" s="44"/>
      <c r="S53" s="45"/>
      <c r="T53" s="35"/>
    </row>
    <row r="54" spans="1:20" ht="21.75" customHeight="1" x14ac:dyDescent="0.2">
      <c r="A54" s="8" t="s">
        <v>33</v>
      </c>
      <c r="C54" s="41">
        <v>8795966</v>
      </c>
      <c r="D54" s="41"/>
      <c r="E54" s="41">
        <v>53336143014</v>
      </c>
      <c r="F54" s="41"/>
      <c r="G54" s="41">
        <v>46865856812</v>
      </c>
      <c r="H54" s="41"/>
      <c r="I54" s="41">
        <v>6470286202</v>
      </c>
      <c r="J54" s="41"/>
      <c r="K54" s="41">
        <v>8795966</v>
      </c>
      <c r="L54" s="41"/>
      <c r="M54" s="41">
        <v>53336143014</v>
      </c>
      <c r="N54" s="41"/>
      <c r="O54" s="41">
        <v>46865856812</v>
      </c>
      <c r="P54" s="41"/>
      <c r="Q54" s="41">
        <v>6470286202</v>
      </c>
      <c r="R54" s="44"/>
      <c r="S54" s="45"/>
      <c r="T54" s="35"/>
    </row>
    <row r="55" spans="1:20" ht="21.75" customHeight="1" x14ac:dyDescent="0.2">
      <c r="A55" s="8" t="s">
        <v>46</v>
      </c>
      <c r="C55" s="41">
        <v>1735355</v>
      </c>
      <c r="D55" s="41"/>
      <c r="E55" s="41">
        <v>10350177826</v>
      </c>
      <c r="F55" s="41"/>
      <c r="G55" s="41">
        <v>9648090763</v>
      </c>
      <c r="H55" s="41"/>
      <c r="I55" s="41">
        <v>702087063</v>
      </c>
      <c r="J55" s="41"/>
      <c r="K55" s="41">
        <v>1735355</v>
      </c>
      <c r="L55" s="41"/>
      <c r="M55" s="41">
        <v>10350177826</v>
      </c>
      <c r="N55" s="41"/>
      <c r="O55" s="41">
        <v>9648090763</v>
      </c>
      <c r="P55" s="41"/>
      <c r="Q55" s="41">
        <v>702087063</v>
      </c>
      <c r="R55" s="44"/>
      <c r="S55" s="45"/>
      <c r="T55" s="35"/>
    </row>
    <row r="56" spans="1:20" ht="21.75" customHeight="1" x14ac:dyDescent="0.2">
      <c r="A56" s="8" t="s">
        <v>66</v>
      </c>
      <c r="C56" s="41">
        <v>800000</v>
      </c>
      <c r="D56" s="41"/>
      <c r="E56" s="41">
        <v>11300360400</v>
      </c>
      <c r="F56" s="41"/>
      <c r="G56" s="41">
        <v>10680073200</v>
      </c>
      <c r="H56" s="41"/>
      <c r="I56" s="41">
        <v>620287200</v>
      </c>
      <c r="J56" s="41"/>
      <c r="K56" s="41">
        <v>800000</v>
      </c>
      <c r="L56" s="41"/>
      <c r="M56" s="41">
        <v>11300360400</v>
      </c>
      <c r="N56" s="41"/>
      <c r="O56" s="41">
        <v>10680073200</v>
      </c>
      <c r="P56" s="41"/>
      <c r="Q56" s="41">
        <v>620287200</v>
      </c>
      <c r="R56" s="44"/>
      <c r="S56" s="45"/>
      <c r="T56" s="35"/>
    </row>
    <row r="57" spans="1:20" ht="21.75" customHeight="1" x14ac:dyDescent="0.2">
      <c r="A57" s="8" t="s">
        <v>47</v>
      </c>
      <c r="C57" s="41">
        <v>10091033</v>
      </c>
      <c r="D57" s="41"/>
      <c r="E57" s="41">
        <v>72423757573</v>
      </c>
      <c r="F57" s="41"/>
      <c r="G57" s="41">
        <v>67687510447</v>
      </c>
      <c r="H57" s="41"/>
      <c r="I57" s="41">
        <v>4736247126</v>
      </c>
      <c r="J57" s="41"/>
      <c r="K57" s="41">
        <v>10091033</v>
      </c>
      <c r="L57" s="41"/>
      <c r="M57" s="41">
        <v>72423757573</v>
      </c>
      <c r="N57" s="41"/>
      <c r="O57" s="41">
        <v>67687510447</v>
      </c>
      <c r="P57" s="41"/>
      <c r="Q57" s="41">
        <v>4736247126</v>
      </c>
      <c r="R57" s="44"/>
      <c r="S57" s="45"/>
      <c r="T57" s="35"/>
    </row>
    <row r="58" spans="1:20" ht="21.75" customHeight="1" x14ac:dyDescent="0.2">
      <c r="A58" s="8" t="s">
        <v>63</v>
      </c>
      <c r="C58" s="41">
        <v>41994168</v>
      </c>
      <c r="D58" s="41"/>
      <c r="E58" s="41">
        <v>52222122678</v>
      </c>
      <c r="F58" s="41"/>
      <c r="G58" s="41">
        <v>52681310007</v>
      </c>
      <c r="H58" s="41"/>
      <c r="I58" s="41">
        <v>-459187328</v>
      </c>
      <c r="J58" s="41"/>
      <c r="K58" s="41">
        <v>41994168</v>
      </c>
      <c r="L58" s="41"/>
      <c r="M58" s="41">
        <v>52222122678</v>
      </c>
      <c r="N58" s="41"/>
      <c r="O58" s="41">
        <v>52681310007</v>
      </c>
      <c r="P58" s="41"/>
      <c r="Q58" s="41">
        <v>-459187329</v>
      </c>
      <c r="R58" s="44"/>
      <c r="S58" s="45"/>
      <c r="T58" s="35"/>
    </row>
    <row r="59" spans="1:20" ht="21.75" customHeight="1" x14ac:dyDescent="0.2">
      <c r="A59" s="8" t="s">
        <v>49</v>
      </c>
      <c r="C59" s="41">
        <v>2632453</v>
      </c>
      <c r="D59" s="41"/>
      <c r="E59" s="41">
        <v>6513190072</v>
      </c>
      <c r="F59" s="41"/>
      <c r="G59" s="41">
        <v>5423767871</v>
      </c>
      <c r="H59" s="41"/>
      <c r="I59" s="41">
        <v>1089422201</v>
      </c>
      <c r="J59" s="41"/>
      <c r="K59" s="41">
        <v>2632453</v>
      </c>
      <c r="L59" s="41"/>
      <c r="M59" s="41">
        <v>6513190072</v>
      </c>
      <c r="N59" s="41"/>
      <c r="O59" s="41">
        <v>5423767871</v>
      </c>
      <c r="P59" s="41"/>
      <c r="Q59" s="41">
        <v>1089422201</v>
      </c>
      <c r="R59" s="44"/>
      <c r="S59" s="45"/>
      <c r="T59" s="35"/>
    </row>
    <row r="60" spans="1:20" ht="21.75" customHeight="1" x14ac:dyDescent="0.2">
      <c r="A60" s="8" t="s">
        <v>57</v>
      </c>
      <c r="C60" s="41">
        <v>1000000</v>
      </c>
      <c r="D60" s="41"/>
      <c r="E60" s="41">
        <v>9254605500</v>
      </c>
      <c r="F60" s="41"/>
      <c r="G60" s="41">
        <v>11670147000</v>
      </c>
      <c r="H60" s="41"/>
      <c r="I60" s="41">
        <v>-2415541500</v>
      </c>
      <c r="J60" s="41"/>
      <c r="K60" s="41">
        <v>1000000</v>
      </c>
      <c r="L60" s="41"/>
      <c r="M60" s="41">
        <v>9254605500</v>
      </c>
      <c r="N60" s="41"/>
      <c r="O60" s="41">
        <v>11670147000</v>
      </c>
      <c r="P60" s="41"/>
      <c r="Q60" s="41">
        <v>-2415541500</v>
      </c>
      <c r="R60" s="44"/>
      <c r="S60" s="45"/>
      <c r="T60" s="35"/>
    </row>
    <row r="61" spans="1:20" ht="21.75" customHeight="1" x14ac:dyDescent="0.2">
      <c r="A61" s="8" t="s">
        <v>167</v>
      </c>
      <c r="C61" s="41">
        <v>237990000</v>
      </c>
      <c r="D61" s="41"/>
      <c r="E61" s="41">
        <v>82085407563</v>
      </c>
      <c r="F61" s="41"/>
      <c r="G61" s="41">
        <v>145812527195</v>
      </c>
      <c r="H61" s="41"/>
      <c r="I61" s="41">
        <v>-63727119632</v>
      </c>
      <c r="J61" s="41"/>
      <c r="K61" s="41">
        <v>237990000</v>
      </c>
      <c r="L61" s="41"/>
      <c r="M61" s="41">
        <v>82085407563</v>
      </c>
      <c r="N61" s="41"/>
      <c r="O61" s="41">
        <v>145812527195</v>
      </c>
      <c r="P61" s="41"/>
      <c r="Q61" s="41">
        <v>-63727119632</v>
      </c>
      <c r="R61" s="44"/>
      <c r="S61" s="45"/>
    </row>
    <row r="62" spans="1:20" ht="21.75" customHeight="1" x14ac:dyDescent="0.2">
      <c r="A62" s="8" t="s">
        <v>168</v>
      </c>
      <c r="C62" s="41">
        <v>3280200</v>
      </c>
      <c r="D62" s="41"/>
      <c r="E62" s="41">
        <v>1501944749</v>
      </c>
      <c r="F62" s="41"/>
      <c r="G62" s="41">
        <v>1633118963</v>
      </c>
      <c r="H62" s="41"/>
      <c r="I62" s="41">
        <v>-131174214</v>
      </c>
      <c r="J62" s="41"/>
      <c r="K62" s="41">
        <v>3280200</v>
      </c>
      <c r="L62" s="41"/>
      <c r="M62" s="41">
        <v>1501944749</v>
      </c>
      <c r="N62" s="41"/>
      <c r="O62" s="41">
        <v>1633118963</v>
      </c>
      <c r="P62" s="41"/>
      <c r="Q62" s="41">
        <v>-131174214</v>
      </c>
      <c r="R62" s="44"/>
      <c r="S62" s="45"/>
    </row>
    <row r="63" spans="1:20" ht="21.75" customHeight="1" x14ac:dyDescent="0.2">
      <c r="A63" s="8" t="s">
        <v>169</v>
      </c>
      <c r="C63" s="41">
        <v>4438920</v>
      </c>
      <c r="D63" s="41"/>
      <c r="E63" s="41">
        <v>1069504251</v>
      </c>
      <c r="F63" s="41"/>
      <c r="G63" s="41">
        <v>936370942</v>
      </c>
      <c r="H63" s="41"/>
      <c r="I63" s="41">
        <v>133133309</v>
      </c>
      <c r="J63" s="41"/>
      <c r="K63" s="41">
        <v>4438920</v>
      </c>
      <c r="L63" s="41"/>
      <c r="M63" s="41">
        <v>1069504251</v>
      </c>
      <c r="N63" s="41"/>
      <c r="O63" s="41">
        <v>936370942</v>
      </c>
      <c r="P63" s="41"/>
      <c r="Q63" s="41">
        <v>133133309</v>
      </c>
      <c r="R63" s="44"/>
      <c r="S63" s="45"/>
    </row>
    <row r="64" spans="1:20" ht="21.75" customHeight="1" x14ac:dyDescent="0.2">
      <c r="A64" s="8" t="s">
        <v>170</v>
      </c>
      <c r="C64" s="41">
        <v>301050000</v>
      </c>
      <c r="D64" s="41"/>
      <c r="E64" s="41">
        <v>46349761862</v>
      </c>
      <c r="F64" s="41"/>
      <c r="G64" s="41">
        <v>52869646602</v>
      </c>
      <c r="H64" s="41"/>
      <c r="I64" s="41">
        <v>-6519884740</v>
      </c>
      <c r="J64" s="41"/>
      <c r="K64" s="41">
        <v>301050000</v>
      </c>
      <c r="L64" s="41"/>
      <c r="M64" s="41">
        <v>46349761862</v>
      </c>
      <c r="N64" s="41"/>
      <c r="O64" s="41">
        <v>52869646602</v>
      </c>
      <c r="P64" s="41"/>
      <c r="Q64" s="41">
        <v>-6519884740</v>
      </c>
      <c r="R64" s="44"/>
      <c r="S64" s="45"/>
    </row>
    <row r="65" spans="1:19" ht="21.75" customHeight="1" x14ac:dyDescent="0.2">
      <c r="A65" s="8" t="s">
        <v>171</v>
      </c>
      <c r="C65" s="41">
        <v>40050000</v>
      </c>
      <c r="D65" s="41"/>
      <c r="E65" s="41">
        <v>2762738411</v>
      </c>
      <c r="F65" s="41"/>
      <c r="G65" s="41">
        <v>3408521916</v>
      </c>
      <c r="H65" s="41"/>
      <c r="I65" s="41">
        <v>-645783505</v>
      </c>
      <c r="J65" s="41"/>
      <c r="K65" s="41">
        <v>40050000</v>
      </c>
      <c r="L65" s="41"/>
      <c r="M65" s="41">
        <v>2762738411</v>
      </c>
      <c r="N65" s="41"/>
      <c r="O65" s="41">
        <v>3408521916</v>
      </c>
      <c r="P65" s="41"/>
      <c r="Q65" s="41">
        <v>-645783505</v>
      </c>
      <c r="R65" s="44"/>
      <c r="S65" s="45"/>
    </row>
    <row r="66" spans="1:19" ht="21.75" customHeight="1" x14ac:dyDescent="0.2">
      <c r="A66" s="8" t="s">
        <v>172</v>
      </c>
      <c r="C66" s="41">
        <v>102444000</v>
      </c>
      <c r="D66" s="41"/>
      <c r="E66" s="41">
        <v>19152095065</v>
      </c>
      <c r="F66" s="41"/>
      <c r="G66" s="41">
        <v>19611951095</v>
      </c>
      <c r="H66" s="41"/>
      <c r="I66" s="41">
        <v>-459856030</v>
      </c>
      <c r="J66" s="41"/>
      <c r="K66" s="41">
        <v>102444000</v>
      </c>
      <c r="L66" s="41"/>
      <c r="M66" s="41">
        <v>19152095065</v>
      </c>
      <c r="N66" s="41"/>
      <c r="O66" s="41">
        <v>19611951095</v>
      </c>
      <c r="P66" s="41"/>
      <c r="Q66" s="41">
        <v>-459856030</v>
      </c>
      <c r="R66" s="44"/>
      <c r="S66" s="45"/>
    </row>
    <row r="67" spans="1:19" ht="21.75" customHeight="1" x14ac:dyDescent="0.2">
      <c r="A67" s="11" t="s">
        <v>173</v>
      </c>
      <c r="C67" s="41">
        <v>20000000</v>
      </c>
      <c r="D67" s="41"/>
      <c r="E67" s="41">
        <v>2019479850</v>
      </c>
      <c r="F67" s="41"/>
      <c r="G67" s="41">
        <v>2087872150</v>
      </c>
      <c r="H67" s="41"/>
      <c r="I67" s="41">
        <v>-68392300</v>
      </c>
      <c r="J67" s="41"/>
      <c r="K67" s="41">
        <v>20000000</v>
      </c>
      <c r="L67" s="41"/>
      <c r="M67" s="41">
        <v>2019479850</v>
      </c>
      <c r="N67" s="41"/>
      <c r="O67" s="41">
        <v>2087872150</v>
      </c>
      <c r="P67" s="41"/>
      <c r="Q67" s="41">
        <v>-68392300</v>
      </c>
      <c r="R67" s="44"/>
      <c r="S67" s="45"/>
    </row>
    <row r="68" spans="1:19" ht="21.75" customHeight="1" thickBot="1" x14ac:dyDescent="0.25">
      <c r="A68" s="15" t="s">
        <v>74</v>
      </c>
      <c r="C68" s="16">
        <f>SUM(C8:C67)</f>
        <v>1960257878</v>
      </c>
      <c r="E68" s="16">
        <f>SUM(E8:E67)</f>
        <v>3876294748601</v>
      </c>
      <c r="G68" s="16">
        <f>SUM(G8:G67)</f>
        <v>3538593861136</v>
      </c>
      <c r="I68" s="16">
        <f>SUM(I8:I67)</f>
        <v>337700887469</v>
      </c>
      <c r="K68" s="16">
        <f>SUM(K8:K67)</f>
        <v>1960257878</v>
      </c>
      <c r="M68" s="16">
        <f>SUM(M8:M67)</f>
        <v>3876294748601</v>
      </c>
      <c r="O68" s="16">
        <f>SUM(O8:O67)</f>
        <v>3538593861136</v>
      </c>
      <c r="Q68" s="16">
        <f>SUM(Q8:Q67)</f>
        <v>337700887465</v>
      </c>
      <c r="R68" s="44"/>
      <c r="S68" s="4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8"/>
  <sheetViews>
    <sheetView rightToLeft="1" view="pageBreakPreview" topLeftCell="A42" zoomScaleNormal="100" zoomScaleSheetLayoutView="100" workbookViewId="0">
      <selection activeCell="S70" sqref="S70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2.140625" bestFit="1" customWidth="1"/>
    <col min="4" max="4" width="1.140625" customWidth="1"/>
    <col min="5" max="5" width="17.85546875" bestFit="1" customWidth="1"/>
    <col min="6" max="6" width="1.28515625" customWidth="1"/>
    <col min="7" max="7" width="17.5703125" bestFit="1" customWidth="1"/>
    <col min="8" max="8" width="1.28515625" customWidth="1"/>
    <col min="9" max="9" width="12.140625" bestFit="1" customWidth="1"/>
    <col min="10" max="10" width="1.28515625" customWidth="1"/>
    <col min="11" max="11" width="16.140625" bestFit="1" customWidth="1"/>
    <col min="12" max="12" width="1.28515625" customWidth="1"/>
    <col min="13" max="13" width="12.42578125" bestFit="1" customWidth="1"/>
    <col min="14" max="14" width="1.28515625" customWidth="1"/>
    <col min="15" max="15" width="16.140625" bestFit="1" customWidth="1"/>
    <col min="16" max="16" width="1.28515625" customWidth="1"/>
    <col min="17" max="17" width="13.85546875" bestFit="1" customWidth="1"/>
    <col min="18" max="18" width="1.28515625" customWidth="1"/>
    <col min="19" max="19" width="16.28515625" bestFit="1" customWidth="1"/>
    <col min="20" max="20" width="1.28515625" customWidth="1"/>
    <col min="21" max="21" width="17.85546875" bestFit="1" customWidth="1"/>
    <col min="22" max="22" width="1.28515625" customWidth="1"/>
    <col min="23" max="23" width="17.5703125" bestFit="1" customWidth="1"/>
    <col min="24" max="24" width="1.28515625" customWidth="1"/>
    <col min="25" max="25" width="18.5703125" bestFit="1" customWidth="1"/>
    <col min="26" max="26" width="16.42578125" bestFit="1" customWidth="1"/>
  </cols>
  <sheetData>
    <row r="1" spans="1:25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5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ht="14.45" customHeight="1" x14ac:dyDescent="0.2">
      <c r="A4" s="31" t="s">
        <v>3</v>
      </c>
      <c r="C4" s="28" t="s">
        <v>4</v>
      </c>
      <c r="E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ht="14.45" customHeight="1" x14ac:dyDescent="0.2">
      <c r="A5" s="31" t="s">
        <v>5</v>
      </c>
      <c r="C5" s="28" t="s">
        <v>6</v>
      </c>
      <c r="G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ht="14.45" customHeight="1" x14ac:dyDescent="0.2">
      <c r="C6" s="57" t="s">
        <v>7</v>
      </c>
      <c r="D6" s="57"/>
      <c r="E6" s="57"/>
      <c r="F6" s="57"/>
      <c r="G6" s="57"/>
      <c r="I6" s="55" t="s">
        <v>8</v>
      </c>
      <c r="J6" s="55"/>
      <c r="K6" s="55"/>
      <c r="L6" s="55"/>
      <c r="M6" s="55"/>
      <c r="N6" s="55"/>
      <c r="O6" s="55"/>
      <c r="Q6" s="55" t="s">
        <v>9</v>
      </c>
      <c r="R6" s="55"/>
      <c r="S6" s="55"/>
      <c r="T6" s="55"/>
      <c r="U6" s="55"/>
      <c r="V6" s="55"/>
      <c r="W6" s="55"/>
      <c r="X6" s="55"/>
      <c r="Y6" s="55"/>
    </row>
    <row r="7" spans="1:25" ht="14.45" customHeight="1" x14ac:dyDescent="0.2">
      <c r="D7" s="32"/>
      <c r="E7" s="32"/>
      <c r="F7" s="32"/>
      <c r="G7" s="32"/>
      <c r="I7" s="56" t="s">
        <v>10</v>
      </c>
      <c r="J7" s="56"/>
      <c r="K7" s="56"/>
      <c r="L7" s="3"/>
      <c r="M7" s="56" t="s">
        <v>11</v>
      </c>
      <c r="N7" s="56"/>
      <c r="O7" s="56"/>
      <c r="Q7" s="3"/>
      <c r="R7" s="3"/>
      <c r="S7" s="3"/>
      <c r="T7" s="3"/>
      <c r="U7" s="3"/>
      <c r="V7" s="3"/>
      <c r="W7" s="3"/>
      <c r="X7" s="3"/>
      <c r="Y7" s="3"/>
    </row>
    <row r="8" spans="1:25" ht="21" x14ac:dyDescent="0.2">
      <c r="A8" s="25" t="s">
        <v>12</v>
      </c>
      <c r="C8" s="25" t="s">
        <v>13</v>
      </c>
      <c r="D8" s="25"/>
      <c r="E8" s="2" t="s">
        <v>14</v>
      </c>
      <c r="G8" s="2" t="s">
        <v>15</v>
      </c>
      <c r="I8" s="4" t="s">
        <v>13</v>
      </c>
      <c r="J8" s="3"/>
      <c r="K8" s="4" t="s">
        <v>14</v>
      </c>
      <c r="M8" s="4" t="s">
        <v>13</v>
      </c>
      <c r="N8" s="3"/>
      <c r="O8" s="4" t="s">
        <v>16</v>
      </c>
      <c r="Q8" s="2" t="s">
        <v>13</v>
      </c>
      <c r="S8" s="2" t="s">
        <v>17</v>
      </c>
      <c r="U8" s="2" t="s">
        <v>14</v>
      </c>
      <c r="W8" s="2" t="s">
        <v>15</v>
      </c>
      <c r="Y8" s="2" t="s">
        <v>18</v>
      </c>
    </row>
    <row r="9" spans="1:25" ht="21.75" customHeight="1" x14ac:dyDescent="0.2">
      <c r="A9" s="26" t="s">
        <v>19</v>
      </c>
      <c r="C9" s="27">
        <v>220000</v>
      </c>
      <c r="D9" s="27"/>
      <c r="E9" s="6">
        <v>1619749394</v>
      </c>
      <c r="G9" s="6">
        <v>1568014470</v>
      </c>
      <c r="I9" s="6">
        <v>0</v>
      </c>
      <c r="K9" s="6">
        <v>0</v>
      </c>
      <c r="M9" s="6">
        <v>0</v>
      </c>
      <c r="O9" s="6">
        <v>0</v>
      </c>
      <c r="Q9" s="6">
        <v>220000</v>
      </c>
      <c r="S9" s="6">
        <v>7830</v>
      </c>
      <c r="U9" s="6">
        <v>1619749394</v>
      </c>
      <c r="W9" s="6">
        <v>1712350530</v>
      </c>
      <c r="Y9" s="7">
        <v>4.4686364618398949E-2</v>
      </c>
    </row>
    <row r="10" spans="1:25" ht="21.75" customHeight="1" x14ac:dyDescent="0.2">
      <c r="A10" s="21" t="s">
        <v>20</v>
      </c>
      <c r="C10" s="22">
        <v>3388507</v>
      </c>
      <c r="D10" s="22"/>
      <c r="E10" s="9">
        <v>10422385251</v>
      </c>
      <c r="G10" s="9">
        <v>10549657740.652201</v>
      </c>
      <c r="I10" s="9">
        <v>0</v>
      </c>
      <c r="K10" s="9">
        <v>0</v>
      </c>
      <c r="M10" s="9">
        <v>0</v>
      </c>
      <c r="O10" s="9">
        <v>0</v>
      </c>
      <c r="Q10" s="9">
        <v>3388507</v>
      </c>
      <c r="S10" s="9">
        <v>3545</v>
      </c>
      <c r="U10" s="9">
        <v>10422385251</v>
      </c>
      <c r="W10" s="9">
        <v>11940784383</v>
      </c>
      <c r="Y10" s="36">
        <v>0.31161274249637538</v>
      </c>
    </row>
    <row r="11" spans="1:25" ht="21.75" customHeight="1" x14ac:dyDescent="0.2">
      <c r="A11" s="21" t="s">
        <v>21</v>
      </c>
      <c r="C11" s="22">
        <v>1750000</v>
      </c>
      <c r="D11" s="22"/>
      <c r="E11" s="9">
        <v>3893782344</v>
      </c>
      <c r="G11" s="9">
        <v>4695146662.5</v>
      </c>
      <c r="I11" s="9">
        <v>0</v>
      </c>
      <c r="K11" s="9">
        <v>0</v>
      </c>
      <c r="M11" s="9">
        <v>0</v>
      </c>
      <c r="O11" s="9">
        <v>0</v>
      </c>
      <c r="Q11" s="9">
        <v>1750000</v>
      </c>
      <c r="S11" s="9">
        <v>2934</v>
      </c>
      <c r="U11" s="9">
        <v>3893782344</v>
      </c>
      <c r="W11" s="9">
        <v>5103949725</v>
      </c>
      <c r="Y11" s="36">
        <v>0.13319525086100625</v>
      </c>
    </row>
    <row r="12" spans="1:25" ht="21.75" customHeight="1" x14ac:dyDescent="0.2">
      <c r="A12" s="21" t="s">
        <v>22</v>
      </c>
      <c r="C12" s="22">
        <v>26908702</v>
      </c>
      <c r="D12" s="22"/>
      <c r="E12" s="9">
        <v>16821156000</v>
      </c>
      <c r="G12" s="9">
        <v>14872218944.0436</v>
      </c>
      <c r="I12" s="9">
        <v>5200000</v>
      </c>
      <c r="K12" s="9">
        <v>3236200361</v>
      </c>
      <c r="M12" s="9">
        <v>0</v>
      </c>
      <c r="O12" s="9">
        <v>0</v>
      </c>
      <c r="Q12" s="9">
        <v>32108702</v>
      </c>
      <c r="S12" s="9">
        <v>637</v>
      </c>
      <c r="U12" s="9">
        <v>20057356361</v>
      </c>
      <c r="W12" s="9">
        <v>20331546377</v>
      </c>
      <c r="Y12" s="36">
        <v>0.53058230703412701</v>
      </c>
    </row>
    <row r="13" spans="1:25" ht="21.75" customHeight="1" x14ac:dyDescent="0.2">
      <c r="A13" s="21" t="s">
        <v>23</v>
      </c>
      <c r="C13" s="22">
        <v>8521126</v>
      </c>
      <c r="D13" s="22"/>
      <c r="E13" s="9">
        <v>16215540342</v>
      </c>
      <c r="G13" s="9">
        <v>18321529924.548901</v>
      </c>
      <c r="I13" s="9">
        <v>0</v>
      </c>
      <c r="K13" s="9">
        <v>0</v>
      </c>
      <c r="M13" s="9">
        <v>0</v>
      </c>
      <c r="O13" s="9">
        <v>0</v>
      </c>
      <c r="Q13" s="9">
        <v>8521126</v>
      </c>
      <c r="S13" s="9">
        <v>2911</v>
      </c>
      <c r="U13" s="9">
        <v>16215540342</v>
      </c>
      <c r="W13" s="9">
        <v>24657408049</v>
      </c>
      <c r="Y13" s="36">
        <v>0.64347217892487185</v>
      </c>
    </row>
    <row r="14" spans="1:25" ht="21.75" customHeight="1" x14ac:dyDescent="0.2">
      <c r="A14" s="21" t="s">
        <v>24</v>
      </c>
      <c r="C14" s="22">
        <v>22892129</v>
      </c>
      <c r="D14" s="22"/>
      <c r="E14" s="9">
        <v>79557911485</v>
      </c>
      <c r="G14" s="9">
        <v>78849265684.439301</v>
      </c>
      <c r="I14" s="9">
        <v>19600000</v>
      </c>
      <c r="K14" s="9">
        <v>72901189346</v>
      </c>
      <c r="M14" s="9">
        <v>0</v>
      </c>
      <c r="O14" s="9">
        <v>0</v>
      </c>
      <c r="Q14" s="9">
        <v>42492129</v>
      </c>
      <c r="S14" s="9">
        <v>3716</v>
      </c>
      <c r="U14" s="9">
        <v>152459100831</v>
      </c>
      <c r="W14" s="9">
        <v>156961241893</v>
      </c>
      <c r="Y14" s="36">
        <v>4.0961398751617253</v>
      </c>
    </row>
    <row r="15" spans="1:25" ht="21.75" customHeight="1" x14ac:dyDescent="0.2">
      <c r="A15" s="21" t="s">
        <v>25</v>
      </c>
      <c r="C15" s="22">
        <v>1300000</v>
      </c>
      <c r="D15" s="22"/>
      <c r="E15" s="9">
        <v>22071154154</v>
      </c>
      <c r="G15" s="9">
        <v>24204123450</v>
      </c>
      <c r="I15" s="9">
        <v>0</v>
      </c>
      <c r="K15" s="9">
        <v>0</v>
      </c>
      <c r="M15" s="9">
        <v>0</v>
      </c>
      <c r="O15" s="9">
        <v>0</v>
      </c>
      <c r="Q15" s="9">
        <v>1300000</v>
      </c>
      <c r="S15" s="9">
        <v>22600</v>
      </c>
      <c r="U15" s="9">
        <v>22071154154</v>
      </c>
      <c r="W15" s="9">
        <v>29205189000</v>
      </c>
      <c r="Y15" s="36">
        <v>0.76215336844802106</v>
      </c>
    </row>
    <row r="16" spans="1:25" ht="21.75" customHeight="1" x14ac:dyDescent="0.2">
      <c r="A16" s="21" t="s">
        <v>26</v>
      </c>
      <c r="C16" s="22">
        <v>2400000</v>
      </c>
      <c r="D16" s="22"/>
      <c r="E16" s="9">
        <v>30485440737</v>
      </c>
      <c r="G16" s="9">
        <v>22998340800</v>
      </c>
      <c r="I16" s="9">
        <v>0</v>
      </c>
      <c r="K16" s="9">
        <v>0</v>
      </c>
      <c r="M16" s="9">
        <v>0</v>
      </c>
      <c r="O16" s="9">
        <v>0</v>
      </c>
      <c r="Q16" s="9">
        <v>2400000</v>
      </c>
      <c r="S16" s="9">
        <v>10060</v>
      </c>
      <c r="U16" s="9">
        <v>30485440737</v>
      </c>
      <c r="W16" s="9">
        <v>24000343200</v>
      </c>
      <c r="Y16" s="36">
        <v>0.62632508263475217</v>
      </c>
    </row>
    <row r="17" spans="1:25" ht="21.75" customHeight="1" x14ac:dyDescent="0.2">
      <c r="A17" s="21" t="s">
        <v>27</v>
      </c>
      <c r="C17" s="22">
        <v>161737</v>
      </c>
      <c r="D17" s="22"/>
      <c r="E17" s="9">
        <v>5796147486</v>
      </c>
      <c r="G17" s="9">
        <v>12805702055.3025</v>
      </c>
      <c r="I17" s="9">
        <v>0</v>
      </c>
      <c r="K17" s="9">
        <v>0</v>
      </c>
      <c r="M17" s="9">
        <v>0</v>
      </c>
      <c r="O17" s="9">
        <v>0</v>
      </c>
      <c r="Q17" s="9">
        <v>161737</v>
      </c>
      <c r="S17" s="9">
        <v>87380</v>
      </c>
      <c r="U17" s="9">
        <v>5796147486</v>
      </c>
      <c r="W17" s="9">
        <v>14048490214</v>
      </c>
      <c r="Y17" s="36">
        <v>0.36661649880811115</v>
      </c>
    </row>
    <row r="18" spans="1:25" ht="21.75" customHeight="1" x14ac:dyDescent="0.2">
      <c r="A18" s="21" t="s">
        <v>28</v>
      </c>
      <c r="C18" s="22">
        <v>3600000</v>
      </c>
      <c r="D18" s="22"/>
      <c r="E18" s="9">
        <v>10946949289</v>
      </c>
      <c r="G18" s="9">
        <v>12560815800</v>
      </c>
      <c r="I18" s="9">
        <v>1600000</v>
      </c>
      <c r="K18" s="9">
        <v>6240185485</v>
      </c>
      <c r="M18" s="9">
        <v>0</v>
      </c>
      <c r="O18" s="9">
        <v>0</v>
      </c>
      <c r="Q18" s="9">
        <v>5200000</v>
      </c>
      <c r="S18" s="9">
        <v>4122</v>
      </c>
      <c r="U18" s="9">
        <v>17187134774</v>
      </c>
      <c r="W18" s="9">
        <v>21306865320</v>
      </c>
      <c r="Y18" s="36">
        <v>0.55603472296331735</v>
      </c>
    </row>
    <row r="19" spans="1:25" ht="21.75" customHeight="1" x14ac:dyDescent="0.2">
      <c r="A19" s="21" t="s">
        <v>29</v>
      </c>
      <c r="C19" s="22">
        <v>571647</v>
      </c>
      <c r="D19" s="22"/>
      <c r="E19" s="9">
        <v>112063496983</v>
      </c>
      <c r="G19" s="9">
        <v>147340427643.75101</v>
      </c>
      <c r="I19" s="9">
        <v>0</v>
      </c>
      <c r="K19" s="9">
        <v>0</v>
      </c>
      <c r="M19" s="9">
        <v>0</v>
      </c>
      <c r="O19" s="9">
        <v>0</v>
      </c>
      <c r="Q19" s="9">
        <v>571647</v>
      </c>
      <c r="S19" s="9">
        <v>299670</v>
      </c>
      <c r="U19" s="9">
        <v>112063496983</v>
      </c>
      <c r="W19" s="9">
        <v>170286189023</v>
      </c>
      <c r="Y19" s="36">
        <v>4.4438744280701581</v>
      </c>
    </row>
    <row r="20" spans="1:25" ht="21.75" customHeight="1" x14ac:dyDescent="0.2">
      <c r="A20" s="21" t="s">
        <v>30</v>
      </c>
      <c r="C20" s="22">
        <v>4087342</v>
      </c>
      <c r="D20" s="22"/>
      <c r="E20" s="9">
        <v>59004704717</v>
      </c>
      <c r="G20" s="9">
        <v>35429554587.671997</v>
      </c>
      <c r="I20" s="9">
        <v>0</v>
      </c>
      <c r="K20" s="9">
        <v>0</v>
      </c>
      <c r="M20" s="9">
        <v>0</v>
      </c>
      <c r="O20" s="9">
        <v>0</v>
      </c>
      <c r="Q20" s="9">
        <v>4087342</v>
      </c>
      <c r="S20" s="9">
        <v>9470</v>
      </c>
      <c r="U20" s="9">
        <v>59004704717</v>
      </c>
      <c r="W20" s="9">
        <v>38476821323</v>
      </c>
      <c r="Y20" s="36">
        <v>1.0041105701626205</v>
      </c>
    </row>
    <row r="21" spans="1:25" ht="21.75" customHeight="1" x14ac:dyDescent="0.2">
      <c r="A21" s="21" t="s">
        <v>31</v>
      </c>
      <c r="C21" s="22">
        <v>969585</v>
      </c>
      <c r="D21" s="22"/>
      <c r="E21" s="9">
        <v>60611626608</v>
      </c>
      <c r="G21" s="9">
        <v>62310702412.012497</v>
      </c>
      <c r="I21" s="9">
        <v>0</v>
      </c>
      <c r="K21" s="9">
        <v>0</v>
      </c>
      <c r="M21" s="9">
        <v>0</v>
      </c>
      <c r="O21" s="9">
        <v>0</v>
      </c>
      <c r="Q21" s="9">
        <v>969585</v>
      </c>
      <c r="S21" s="9">
        <v>72740</v>
      </c>
      <c r="U21" s="9">
        <v>60611626608</v>
      </c>
      <c r="W21" s="9">
        <v>70107973603</v>
      </c>
      <c r="Y21" s="36">
        <v>1.8295731021152233</v>
      </c>
    </row>
    <row r="22" spans="1:25" ht="21.75" customHeight="1" x14ac:dyDescent="0.2">
      <c r="A22" s="21" t="s">
        <v>32</v>
      </c>
      <c r="C22" s="22">
        <v>492825</v>
      </c>
      <c r="D22" s="22"/>
      <c r="E22" s="9">
        <v>57429199358</v>
      </c>
      <c r="G22" s="9">
        <v>62314350327</v>
      </c>
      <c r="I22" s="9">
        <v>0</v>
      </c>
      <c r="K22" s="9">
        <v>0</v>
      </c>
      <c r="M22" s="37">
        <v>-400810</v>
      </c>
      <c r="O22" s="9">
        <v>44864889783</v>
      </c>
      <c r="Q22" s="9">
        <v>92015</v>
      </c>
      <c r="S22" s="9">
        <v>111000</v>
      </c>
      <c r="U22" s="9">
        <v>10722564355</v>
      </c>
      <c r="W22" s="9">
        <v>10152893693</v>
      </c>
      <c r="Y22" s="36">
        <v>0.26495504369496187</v>
      </c>
    </row>
    <row r="23" spans="1:25" ht="21.75" customHeight="1" x14ac:dyDescent="0.2">
      <c r="A23" s="21" t="s">
        <v>33</v>
      </c>
      <c r="C23" s="22">
        <v>8795966</v>
      </c>
      <c r="D23" s="22"/>
      <c r="E23" s="9">
        <v>44847587025</v>
      </c>
      <c r="G23" s="9">
        <v>46865856812.328003</v>
      </c>
      <c r="I23" s="9">
        <v>0</v>
      </c>
      <c r="K23" s="9">
        <v>0</v>
      </c>
      <c r="M23" s="9">
        <v>0</v>
      </c>
      <c r="O23" s="9">
        <v>0</v>
      </c>
      <c r="Q23" s="9">
        <v>8795966</v>
      </c>
      <c r="S23" s="9">
        <v>6100</v>
      </c>
      <c r="U23" s="9">
        <v>44847587025</v>
      </c>
      <c r="W23" s="9">
        <v>53336143014</v>
      </c>
      <c r="Y23" s="36">
        <v>1.3918869368777409</v>
      </c>
    </row>
    <row r="24" spans="1:25" ht="21.75" customHeight="1" x14ac:dyDescent="0.2">
      <c r="A24" s="21" t="s">
        <v>34</v>
      </c>
      <c r="C24" s="22">
        <v>4685833</v>
      </c>
      <c r="D24" s="22"/>
      <c r="E24" s="9">
        <v>100892522050</v>
      </c>
      <c r="G24" s="9">
        <v>204577264737.108</v>
      </c>
      <c r="I24" s="9">
        <v>0</v>
      </c>
      <c r="K24" s="9">
        <v>0</v>
      </c>
      <c r="M24" s="9">
        <v>0</v>
      </c>
      <c r="O24" s="9">
        <v>0</v>
      </c>
      <c r="Q24" s="9">
        <v>4685833</v>
      </c>
      <c r="S24" s="9">
        <v>56840</v>
      </c>
      <c r="U24" s="9">
        <v>100892522050</v>
      </c>
      <c r="W24" s="9">
        <v>264758008371</v>
      </c>
      <c r="Y24" s="36">
        <v>6.909258758898873</v>
      </c>
    </row>
    <row r="25" spans="1:25" ht="21.75" customHeight="1" x14ac:dyDescent="0.2">
      <c r="A25" s="21" t="s">
        <v>35</v>
      </c>
      <c r="C25" s="22">
        <v>2037812</v>
      </c>
      <c r="D25" s="22"/>
      <c r="E25" s="9">
        <v>43235848646</v>
      </c>
      <c r="G25" s="9">
        <v>71527008626.766006</v>
      </c>
      <c r="I25" s="9">
        <v>0</v>
      </c>
      <c r="K25" s="9">
        <v>0</v>
      </c>
      <c r="M25" s="9">
        <v>0</v>
      </c>
      <c r="O25" s="9">
        <v>0</v>
      </c>
      <c r="Q25" s="9">
        <v>2037812</v>
      </c>
      <c r="S25" s="9">
        <v>41450</v>
      </c>
      <c r="U25" s="9">
        <v>43235848646</v>
      </c>
      <c r="W25" s="9">
        <v>83964726920</v>
      </c>
      <c r="Y25" s="36">
        <v>2.1911859379816456</v>
      </c>
    </row>
    <row r="26" spans="1:25" ht="21.75" customHeight="1" x14ac:dyDescent="0.2">
      <c r="A26" s="21" t="s">
        <v>36</v>
      </c>
      <c r="C26" s="22">
        <v>6635066</v>
      </c>
      <c r="D26" s="22"/>
      <c r="E26" s="9">
        <v>44007560882</v>
      </c>
      <c r="G26" s="9">
        <v>84357562299.867004</v>
      </c>
      <c r="I26" s="9">
        <v>0</v>
      </c>
      <c r="K26" s="9">
        <v>0</v>
      </c>
      <c r="M26" s="9">
        <v>0</v>
      </c>
      <c r="O26" s="9">
        <v>0</v>
      </c>
      <c r="Q26" s="9">
        <v>6635066</v>
      </c>
      <c r="S26" s="9">
        <v>14080</v>
      </c>
      <c r="U26" s="9">
        <v>44007560882</v>
      </c>
      <c r="W26" s="9">
        <v>92865869990</v>
      </c>
      <c r="Y26" s="36">
        <v>2.4234746649554122</v>
      </c>
    </row>
    <row r="27" spans="1:25" ht="21.75" customHeight="1" x14ac:dyDescent="0.2">
      <c r="A27" s="21" t="s">
        <v>37</v>
      </c>
      <c r="C27" s="22">
        <v>1265297</v>
      </c>
      <c r="D27" s="22"/>
      <c r="E27" s="9">
        <v>4253321724</v>
      </c>
      <c r="G27" s="9">
        <v>5509025954.8830004</v>
      </c>
      <c r="I27" s="9">
        <v>0</v>
      </c>
      <c r="K27" s="9">
        <v>0</v>
      </c>
      <c r="M27" s="37">
        <v>-800000</v>
      </c>
      <c r="O27" s="9">
        <v>3568440722</v>
      </c>
      <c r="Q27" s="9">
        <v>465297</v>
      </c>
      <c r="S27" s="9">
        <v>4499</v>
      </c>
      <c r="U27" s="9">
        <v>1564105371</v>
      </c>
      <c r="W27" s="9">
        <v>2080915644</v>
      </c>
      <c r="Y27" s="36">
        <v>5.4304626055691106E-2</v>
      </c>
    </row>
    <row r="28" spans="1:25" ht="21.75" customHeight="1" x14ac:dyDescent="0.2">
      <c r="A28" s="21" t="s">
        <v>38</v>
      </c>
      <c r="C28" s="22">
        <v>1657992</v>
      </c>
      <c r="D28" s="22"/>
      <c r="E28" s="9">
        <v>8097669216</v>
      </c>
      <c r="G28" s="9">
        <v>5816239998.0804005</v>
      </c>
      <c r="I28" s="9">
        <v>0</v>
      </c>
      <c r="K28" s="9">
        <v>0</v>
      </c>
      <c r="M28" s="9">
        <v>0</v>
      </c>
      <c r="O28" s="9">
        <v>0</v>
      </c>
      <c r="Q28" s="9">
        <v>1657992</v>
      </c>
      <c r="S28" s="9">
        <v>4028</v>
      </c>
      <c r="U28" s="9">
        <v>8097669216</v>
      </c>
      <c r="W28" s="9">
        <v>6638655344</v>
      </c>
      <c r="Y28" s="36">
        <v>0.17324570412453269</v>
      </c>
    </row>
    <row r="29" spans="1:25" ht="21.75" customHeight="1" x14ac:dyDescent="0.2">
      <c r="A29" s="21" t="s">
        <v>39</v>
      </c>
      <c r="C29" s="22">
        <v>1066666</v>
      </c>
      <c r="D29" s="22"/>
      <c r="E29" s="9">
        <v>5451167887</v>
      </c>
      <c r="G29" s="9">
        <v>6680011824.9899998</v>
      </c>
      <c r="I29" s="9">
        <v>0</v>
      </c>
      <c r="K29" s="9">
        <v>0</v>
      </c>
      <c r="M29" s="9">
        <v>0</v>
      </c>
      <c r="O29" s="9">
        <v>0</v>
      </c>
      <c r="Q29" s="9">
        <v>1066666</v>
      </c>
      <c r="S29" s="9">
        <v>8090</v>
      </c>
      <c r="U29" s="9">
        <v>5451167887</v>
      </c>
      <c r="W29" s="9">
        <v>8577983438</v>
      </c>
      <c r="Y29" s="36">
        <v>0.22385538993646084</v>
      </c>
    </row>
    <row r="30" spans="1:25" ht="21.75" customHeight="1" x14ac:dyDescent="0.2">
      <c r="A30" s="21" t="s">
        <v>40</v>
      </c>
      <c r="C30" s="22">
        <v>285750</v>
      </c>
      <c r="D30" s="22"/>
      <c r="E30" s="9">
        <v>11988036510</v>
      </c>
      <c r="G30" s="9">
        <v>13620187310.625</v>
      </c>
      <c r="I30" s="9">
        <v>0</v>
      </c>
      <c r="K30" s="9">
        <v>0</v>
      </c>
      <c r="M30" s="9">
        <v>0</v>
      </c>
      <c r="O30" s="9">
        <v>0</v>
      </c>
      <c r="Q30" s="9">
        <v>285750</v>
      </c>
      <c r="S30" s="9">
        <v>53700</v>
      </c>
      <c r="U30" s="9">
        <v>11988036510</v>
      </c>
      <c r="W30" s="9">
        <v>15253473588</v>
      </c>
      <c r="Y30" s="36">
        <v>0.39806235376963733</v>
      </c>
    </row>
    <row r="31" spans="1:25" ht="21.75" customHeight="1" x14ac:dyDescent="0.2">
      <c r="A31" s="21" t="s">
        <v>41</v>
      </c>
      <c r="C31" s="22">
        <v>600000</v>
      </c>
      <c r="D31" s="22"/>
      <c r="E31" s="9">
        <v>2136538212</v>
      </c>
      <c r="G31" s="9">
        <v>1986708330</v>
      </c>
      <c r="I31" s="9">
        <v>0</v>
      </c>
      <c r="K31" s="9">
        <v>0</v>
      </c>
      <c r="M31" s="9">
        <v>0</v>
      </c>
      <c r="O31" s="9">
        <v>0</v>
      </c>
      <c r="Q31" s="9">
        <v>600000</v>
      </c>
      <c r="S31" s="9">
        <v>3485</v>
      </c>
      <c r="U31" s="9">
        <v>2136538212</v>
      </c>
      <c r="W31" s="9">
        <v>2078558550</v>
      </c>
      <c r="Y31" s="36">
        <v>5.4243114139714499E-2</v>
      </c>
    </row>
    <row r="32" spans="1:25" ht="21.75" customHeight="1" x14ac:dyDescent="0.2">
      <c r="A32" s="21" t="s">
        <v>42</v>
      </c>
      <c r="C32" s="22">
        <v>13000000</v>
      </c>
      <c r="D32" s="22"/>
      <c r="E32" s="9">
        <v>47328935293</v>
      </c>
      <c r="G32" s="9">
        <v>29786708250</v>
      </c>
      <c r="I32" s="9">
        <v>0</v>
      </c>
      <c r="K32" s="9">
        <v>0</v>
      </c>
      <c r="M32" s="9">
        <v>0</v>
      </c>
      <c r="O32" s="9">
        <v>0</v>
      </c>
      <c r="Q32" s="9">
        <v>13000000</v>
      </c>
      <c r="S32" s="9">
        <v>2298</v>
      </c>
      <c r="U32" s="9">
        <v>47328935293</v>
      </c>
      <c r="W32" s="9">
        <v>29696249700</v>
      </c>
      <c r="Y32" s="36">
        <v>0.77496833659006747</v>
      </c>
    </row>
    <row r="33" spans="1:25" ht="21.75" customHeight="1" x14ac:dyDescent="0.2">
      <c r="A33" s="21" t="s">
        <v>43</v>
      </c>
      <c r="C33" s="22">
        <v>14916299</v>
      </c>
      <c r="D33" s="22"/>
      <c r="E33" s="9">
        <v>170338264221</v>
      </c>
      <c r="G33" s="9">
        <v>168440934157.992</v>
      </c>
      <c r="I33" s="9">
        <v>200000</v>
      </c>
      <c r="K33" s="9">
        <v>2496264536</v>
      </c>
      <c r="M33" s="9">
        <v>0</v>
      </c>
      <c r="O33" s="9">
        <v>0</v>
      </c>
      <c r="Q33" s="9">
        <v>15116299</v>
      </c>
      <c r="S33" s="9">
        <v>13500</v>
      </c>
      <c r="U33" s="9">
        <v>172834528757</v>
      </c>
      <c r="W33" s="9">
        <v>202855819782</v>
      </c>
      <c r="Y33" s="36">
        <v>5.2938279685892802</v>
      </c>
    </row>
    <row r="34" spans="1:25" ht="21.75" customHeight="1" x14ac:dyDescent="0.2">
      <c r="A34" s="21" t="s">
        <v>44</v>
      </c>
      <c r="C34" s="22">
        <v>31985968</v>
      </c>
      <c r="D34" s="22"/>
      <c r="E34" s="9">
        <v>99152408213</v>
      </c>
      <c r="G34" s="9">
        <v>100442463058.174</v>
      </c>
      <c r="I34" s="9">
        <v>1754467</v>
      </c>
      <c r="K34" s="9">
        <v>4885614858</v>
      </c>
      <c r="M34" s="9">
        <v>0</v>
      </c>
      <c r="O34" s="9">
        <v>0</v>
      </c>
      <c r="Q34" s="9">
        <v>33740435</v>
      </c>
      <c r="S34" s="9">
        <v>2901</v>
      </c>
      <c r="U34" s="9">
        <v>104038023071</v>
      </c>
      <c r="W34" s="9">
        <v>97298609973</v>
      </c>
      <c r="Y34" s="36">
        <v>2.5391536872516789</v>
      </c>
    </row>
    <row r="35" spans="1:25" ht="21.75" customHeight="1" x14ac:dyDescent="0.2">
      <c r="A35" s="21" t="s">
        <v>45</v>
      </c>
      <c r="C35" s="22">
        <v>3918545</v>
      </c>
      <c r="D35" s="22"/>
      <c r="E35" s="9">
        <v>28988578157</v>
      </c>
      <c r="G35" s="9">
        <v>25681249130.249199</v>
      </c>
      <c r="I35" s="9">
        <v>0</v>
      </c>
      <c r="K35" s="9">
        <v>0</v>
      </c>
      <c r="M35" s="9">
        <v>0</v>
      </c>
      <c r="O35" s="9">
        <v>0</v>
      </c>
      <c r="Q35" s="9">
        <v>3918545</v>
      </c>
      <c r="S35" s="9">
        <v>7000</v>
      </c>
      <c r="U35" s="9">
        <v>28988578157</v>
      </c>
      <c r="W35" s="9">
        <v>27266607600</v>
      </c>
      <c r="Y35" s="36">
        <v>0.71156316873999381</v>
      </c>
    </row>
    <row r="36" spans="1:25" ht="21.75" customHeight="1" x14ac:dyDescent="0.2">
      <c r="A36" s="21" t="s">
        <v>46</v>
      </c>
      <c r="C36" s="22">
        <v>1735355</v>
      </c>
      <c r="D36" s="22"/>
      <c r="E36" s="9">
        <v>11099330580</v>
      </c>
      <c r="G36" s="9">
        <v>9648090763.9357491</v>
      </c>
      <c r="I36" s="9">
        <v>0</v>
      </c>
      <c r="K36" s="9">
        <v>0</v>
      </c>
      <c r="M36" s="9">
        <v>0</v>
      </c>
      <c r="O36" s="9">
        <v>0</v>
      </c>
      <c r="Q36" s="9">
        <v>1735355</v>
      </c>
      <c r="S36" s="9">
        <v>6000</v>
      </c>
      <c r="U36" s="9">
        <v>11099330580</v>
      </c>
      <c r="W36" s="9">
        <v>10350177826</v>
      </c>
      <c r="Y36" s="36">
        <v>0.27010347011012037</v>
      </c>
    </row>
    <row r="37" spans="1:25" ht="21.75" customHeight="1" x14ac:dyDescent="0.2">
      <c r="A37" s="21" t="s">
        <v>47</v>
      </c>
      <c r="C37" s="22">
        <v>9568788</v>
      </c>
      <c r="D37" s="22"/>
      <c r="E37" s="9">
        <v>29383437518</v>
      </c>
      <c r="G37" s="9">
        <v>63824538403.494003</v>
      </c>
      <c r="I37" s="9">
        <v>522245</v>
      </c>
      <c r="K37" s="9">
        <v>3862972044</v>
      </c>
      <c r="M37" s="9">
        <v>0</v>
      </c>
      <c r="O37" s="9">
        <v>0</v>
      </c>
      <c r="Q37" s="9">
        <v>10091033</v>
      </c>
      <c r="S37" s="9">
        <v>7220</v>
      </c>
      <c r="U37" s="9">
        <v>33246409562</v>
      </c>
      <c r="W37" s="9">
        <v>72423757573</v>
      </c>
      <c r="Y37" s="36">
        <v>1.8900069706765066</v>
      </c>
    </row>
    <row r="38" spans="1:25" ht="21.75" customHeight="1" x14ac:dyDescent="0.2">
      <c r="A38" s="21" t="s">
        <v>48</v>
      </c>
      <c r="C38" s="22">
        <v>88545000</v>
      </c>
      <c r="D38" s="22"/>
      <c r="E38" s="9">
        <v>47134431502</v>
      </c>
      <c r="G38" s="9">
        <v>38992043661.75</v>
      </c>
      <c r="I38" s="9">
        <v>450000000</v>
      </c>
      <c r="K38" s="9">
        <v>228713404800</v>
      </c>
      <c r="M38" s="37">
        <v>-400000</v>
      </c>
      <c r="O38" s="9">
        <v>201990966</v>
      </c>
      <c r="Q38" s="9">
        <v>538145000</v>
      </c>
      <c r="S38" s="9">
        <v>508</v>
      </c>
      <c r="U38" s="9">
        <v>275642952523</v>
      </c>
      <c r="W38" s="9">
        <v>271751062923</v>
      </c>
      <c r="Y38" s="36">
        <v>7.0917530438202121</v>
      </c>
    </row>
    <row r="39" spans="1:25" ht="21.75" customHeight="1" x14ac:dyDescent="0.2">
      <c r="A39" s="21" t="s">
        <v>49</v>
      </c>
      <c r="C39" s="22">
        <v>2232453</v>
      </c>
      <c r="D39" s="22"/>
      <c r="E39" s="9">
        <v>8344221066</v>
      </c>
      <c r="G39" s="9">
        <v>4427243959.7767496</v>
      </c>
      <c r="I39" s="9">
        <v>400000</v>
      </c>
      <c r="K39" s="9">
        <v>996523912</v>
      </c>
      <c r="M39" s="37">
        <v>0</v>
      </c>
      <c r="O39" s="9">
        <v>0</v>
      </c>
      <c r="Q39" s="9">
        <v>2632453</v>
      </c>
      <c r="S39" s="9">
        <v>2489</v>
      </c>
      <c r="U39" s="9">
        <v>9340744978</v>
      </c>
      <c r="W39" s="9">
        <v>6513190072</v>
      </c>
      <c r="Y39" s="36">
        <v>0.16997149899344971</v>
      </c>
    </row>
    <row r="40" spans="1:25" ht="21.75" customHeight="1" x14ac:dyDescent="0.2">
      <c r="A40" s="21" t="s">
        <v>50</v>
      </c>
      <c r="C40" s="22">
        <v>6114352</v>
      </c>
      <c r="D40" s="22"/>
      <c r="E40" s="9">
        <v>119692821639</v>
      </c>
      <c r="G40" s="9">
        <v>106789961110.392</v>
      </c>
      <c r="I40" s="9">
        <v>0</v>
      </c>
      <c r="K40" s="9">
        <v>0</v>
      </c>
      <c r="M40" s="37">
        <v>-3114352</v>
      </c>
      <c r="O40" s="9">
        <v>55617438540</v>
      </c>
      <c r="Q40" s="9">
        <v>3000000</v>
      </c>
      <c r="S40" s="9">
        <v>19990</v>
      </c>
      <c r="U40" s="9">
        <v>58727149647</v>
      </c>
      <c r="W40" s="9">
        <v>59613178500</v>
      </c>
      <c r="Y40" s="36">
        <v>1.5556956264747388</v>
      </c>
    </row>
    <row r="41" spans="1:25" ht="21.75" customHeight="1" x14ac:dyDescent="0.2">
      <c r="A41" s="21" t="s">
        <v>51</v>
      </c>
      <c r="C41" s="22">
        <v>288000000</v>
      </c>
      <c r="D41" s="22"/>
      <c r="E41" s="9">
        <v>416838061970</v>
      </c>
      <c r="G41" s="9">
        <v>377898048000</v>
      </c>
      <c r="I41" s="9">
        <v>4000000</v>
      </c>
      <c r="K41" s="9">
        <v>6153705302</v>
      </c>
      <c r="M41" s="37">
        <v>0</v>
      </c>
      <c r="O41" s="9">
        <v>0</v>
      </c>
      <c r="Q41" s="9">
        <v>292000000</v>
      </c>
      <c r="S41" s="9">
        <v>1537</v>
      </c>
      <c r="U41" s="9">
        <v>422991767272</v>
      </c>
      <c r="W41" s="9">
        <v>446133616200</v>
      </c>
      <c r="Y41" s="36">
        <v>11.642528263204413</v>
      </c>
    </row>
    <row r="42" spans="1:25" ht="21.75" customHeight="1" x14ac:dyDescent="0.2">
      <c r="A42" s="21" t="s">
        <v>52</v>
      </c>
      <c r="C42" s="22">
        <v>194</v>
      </c>
      <c r="D42" s="22"/>
      <c r="E42" s="9">
        <v>2396898</v>
      </c>
      <c r="G42" s="9">
        <v>9258522.057</v>
      </c>
      <c r="I42" s="9">
        <v>0</v>
      </c>
      <c r="K42" s="9">
        <v>0</v>
      </c>
      <c r="M42" s="37">
        <v>0</v>
      </c>
      <c r="O42" s="9">
        <v>0</v>
      </c>
      <c r="Q42" s="9">
        <v>194</v>
      </c>
      <c r="S42" s="9">
        <v>55980</v>
      </c>
      <c r="U42" s="9">
        <v>2396898</v>
      </c>
      <c r="W42" s="9">
        <v>10795502</v>
      </c>
      <c r="Y42" s="36">
        <v>2.8172487476069228E-4</v>
      </c>
    </row>
    <row r="43" spans="1:25" ht="21.75" customHeight="1" x14ac:dyDescent="0.2">
      <c r="A43" s="21" t="s">
        <v>53</v>
      </c>
      <c r="C43" s="22">
        <v>3400890</v>
      </c>
      <c r="D43" s="22"/>
      <c r="E43" s="9">
        <v>17968724762</v>
      </c>
      <c r="G43" s="9">
        <v>28532725705.98</v>
      </c>
      <c r="I43" s="9">
        <v>0</v>
      </c>
      <c r="K43" s="9">
        <v>0</v>
      </c>
      <c r="M43" s="37">
        <v>0</v>
      </c>
      <c r="O43" s="9">
        <v>0</v>
      </c>
      <c r="Q43" s="9">
        <v>3400890</v>
      </c>
      <c r="S43" s="9">
        <v>10580</v>
      </c>
      <c r="U43" s="9">
        <v>17968724762</v>
      </c>
      <c r="W43" s="9">
        <v>35767326773</v>
      </c>
      <c r="Y43" s="36">
        <v>0.93340223137823342</v>
      </c>
    </row>
    <row r="44" spans="1:25" ht="21.75" customHeight="1" x14ac:dyDescent="0.2">
      <c r="A44" s="21" t="s">
        <v>54</v>
      </c>
      <c r="C44" s="22">
        <v>4800000</v>
      </c>
      <c r="D44" s="22"/>
      <c r="E44" s="9">
        <v>22365102667</v>
      </c>
      <c r="G44" s="9">
        <v>18174414960</v>
      </c>
      <c r="I44" s="9">
        <v>0</v>
      </c>
      <c r="K44" s="9">
        <v>0</v>
      </c>
      <c r="M44" s="37">
        <v>0</v>
      </c>
      <c r="O44" s="9">
        <v>0</v>
      </c>
      <c r="Q44" s="9">
        <v>4800000</v>
      </c>
      <c r="S44" s="9">
        <v>3625</v>
      </c>
      <c r="U44" s="9">
        <v>22365102667</v>
      </c>
      <c r="W44" s="9">
        <v>17296470000</v>
      </c>
      <c r="Y44" s="36">
        <v>0.45137742038786821</v>
      </c>
    </row>
    <row r="45" spans="1:25" ht="21.75" customHeight="1" x14ac:dyDescent="0.2">
      <c r="A45" s="21" t="s">
        <v>55</v>
      </c>
      <c r="C45" s="22">
        <v>249996</v>
      </c>
      <c r="D45" s="22"/>
      <c r="E45" s="9">
        <v>1783864730</v>
      </c>
      <c r="G45" s="9">
        <v>1729619325.648</v>
      </c>
      <c r="I45" s="9">
        <v>0</v>
      </c>
      <c r="K45" s="9">
        <v>0</v>
      </c>
      <c r="M45" s="37">
        <v>0</v>
      </c>
      <c r="O45" s="9">
        <v>0</v>
      </c>
      <c r="Q45" s="9">
        <v>249996</v>
      </c>
      <c r="S45" s="9">
        <v>7640</v>
      </c>
      <c r="U45" s="9">
        <v>1783864730</v>
      </c>
      <c r="W45" s="9">
        <v>1898605121</v>
      </c>
      <c r="Y45" s="36">
        <v>4.9546958532705021E-2</v>
      </c>
    </row>
    <row r="46" spans="1:25" ht="21.75" customHeight="1" x14ac:dyDescent="0.2">
      <c r="A46" s="21" t="s">
        <v>56</v>
      </c>
      <c r="C46" s="22">
        <v>46392129</v>
      </c>
      <c r="D46" s="22"/>
      <c r="E46" s="9">
        <v>343983295115</v>
      </c>
      <c r="G46" s="9">
        <v>333050444101.95398</v>
      </c>
      <c r="I46" s="9">
        <v>0</v>
      </c>
      <c r="K46" s="9">
        <v>0</v>
      </c>
      <c r="M46" s="37">
        <v>-400000</v>
      </c>
      <c r="O46" s="9">
        <v>3407603419</v>
      </c>
      <c r="Q46" s="9">
        <v>45992129</v>
      </c>
      <c r="S46" s="9">
        <v>9070</v>
      </c>
      <c r="U46" s="9">
        <v>341017418768</v>
      </c>
      <c r="W46" s="9">
        <v>414666575800</v>
      </c>
      <c r="Y46" s="36">
        <v>10.821348477791966</v>
      </c>
    </row>
    <row r="47" spans="1:25" ht="21.75" customHeight="1" x14ac:dyDescent="0.2">
      <c r="A47" s="21" t="s">
        <v>57</v>
      </c>
      <c r="C47" s="22">
        <v>1000000</v>
      </c>
      <c r="D47" s="22"/>
      <c r="E47" s="9">
        <v>14585231339</v>
      </c>
      <c r="G47" s="9">
        <v>11670147000</v>
      </c>
      <c r="I47" s="9">
        <v>0</v>
      </c>
      <c r="K47" s="9">
        <v>0</v>
      </c>
      <c r="M47" s="37">
        <v>0</v>
      </c>
      <c r="O47" s="9">
        <v>0</v>
      </c>
      <c r="Q47" s="9">
        <v>1000000</v>
      </c>
      <c r="S47" s="9">
        <v>9310</v>
      </c>
      <c r="U47" s="9">
        <v>14585231339</v>
      </c>
      <c r="W47" s="9">
        <v>9254605500</v>
      </c>
      <c r="Y47" s="36">
        <v>0.24151286113856624</v>
      </c>
    </row>
    <row r="48" spans="1:25" ht="21.75" customHeight="1" x14ac:dyDescent="0.2">
      <c r="A48" s="21" t="s">
        <v>58</v>
      </c>
      <c r="C48" s="22">
        <v>14017157</v>
      </c>
      <c r="D48" s="22"/>
      <c r="E48" s="9">
        <v>44693128374</v>
      </c>
      <c r="G48" s="9">
        <v>28383058763.586399</v>
      </c>
      <c r="I48" s="9">
        <v>2600000</v>
      </c>
      <c r="K48" s="9">
        <v>6232654051</v>
      </c>
      <c r="M48" s="37">
        <v>0</v>
      </c>
      <c r="O48" s="9">
        <v>0</v>
      </c>
      <c r="Q48" s="9">
        <v>16617157</v>
      </c>
      <c r="S48" s="9">
        <v>2395</v>
      </c>
      <c r="U48" s="9">
        <v>50925782425</v>
      </c>
      <c r="W48" s="9">
        <v>39561292373</v>
      </c>
      <c r="Y48" s="36">
        <v>1.0324114746266135</v>
      </c>
    </row>
    <row r="49" spans="1:25" ht="21.75" customHeight="1" x14ac:dyDescent="0.2">
      <c r="A49" s="21" t="s">
        <v>59</v>
      </c>
      <c r="C49" s="22">
        <v>3907695</v>
      </c>
      <c r="D49" s="22"/>
      <c r="E49" s="9">
        <v>21433416906</v>
      </c>
      <c r="G49" s="9">
        <v>16936176776.309999</v>
      </c>
      <c r="I49" s="9">
        <v>0</v>
      </c>
      <c r="K49" s="9">
        <v>0</v>
      </c>
      <c r="M49" s="37">
        <v>-3907695</v>
      </c>
      <c r="O49" s="9">
        <v>17482114832</v>
      </c>
      <c r="Q49" s="9">
        <v>0</v>
      </c>
      <c r="S49" s="9">
        <v>0</v>
      </c>
      <c r="U49" s="9">
        <v>0</v>
      </c>
      <c r="W49" s="9">
        <v>0</v>
      </c>
      <c r="Y49" s="36">
        <v>0</v>
      </c>
    </row>
    <row r="50" spans="1:25" ht="21.75" customHeight="1" x14ac:dyDescent="0.2">
      <c r="A50" s="21" t="s">
        <v>60</v>
      </c>
      <c r="C50" s="22">
        <v>5855557</v>
      </c>
      <c r="D50" s="22"/>
      <c r="E50" s="9">
        <v>41472424604</v>
      </c>
      <c r="G50" s="9">
        <v>35797406080.477501</v>
      </c>
      <c r="I50" s="9">
        <v>0</v>
      </c>
      <c r="K50" s="9">
        <v>0</v>
      </c>
      <c r="M50" s="37">
        <v>-600000</v>
      </c>
      <c r="O50" s="9">
        <v>4198867222</v>
      </c>
      <c r="Q50" s="9">
        <v>5255557</v>
      </c>
      <c r="S50" s="9">
        <v>7040</v>
      </c>
      <c r="U50" s="9">
        <v>37222879300</v>
      </c>
      <c r="W50" s="9">
        <v>36778976508</v>
      </c>
      <c r="Y50" s="36">
        <v>0.95980275401206394</v>
      </c>
    </row>
    <row r="51" spans="1:25" ht="21.75" customHeight="1" x14ac:dyDescent="0.2">
      <c r="A51" s="21" t="s">
        <v>61</v>
      </c>
      <c r="C51" s="22">
        <v>37755535</v>
      </c>
      <c r="D51" s="22"/>
      <c r="E51" s="9">
        <v>78484283518</v>
      </c>
      <c r="G51" s="9">
        <v>59861768858.966202</v>
      </c>
      <c r="I51" s="9">
        <v>0</v>
      </c>
      <c r="K51" s="9">
        <v>0</v>
      </c>
      <c r="M51" s="37">
        <v>0</v>
      </c>
      <c r="O51" s="9">
        <v>0</v>
      </c>
      <c r="Q51" s="9">
        <v>37755535</v>
      </c>
      <c r="S51" s="9">
        <v>1832</v>
      </c>
      <c r="U51" s="9">
        <v>78484283518</v>
      </c>
      <c r="W51" s="9">
        <v>68756589686</v>
      </c>
      <c r="Y51" s="36">
        <v>1.7943067046127785</v>
      </c>
    </row>
    <row r="52" spans="1:25" ht="21.75" customHeight="1" x14ac:dyDescent="0.2">
      <c r="A52" s="21" t="s">
        <v>62</v>
      </c>
      <c r="C52" s="22">
        <v>1361270</v>
      </c>
      <c r="D52" s="22"/>
      <c r="E52" s="9">
        <v>4838355601</v>
      </c>
      <c r="G52" s="9">
        <v>5033794049.8199997</v>
      </c>
      <c r="I52" s="9">
        <v>0</v>
      </c>
      <c r="K52" s="9">
        <v>0</v>
      </c>
      <c r="M52" s="37">
        <v>-1361270</v>
      </c>
      <c r="O52" s="9">
        <v>5078448711</v>
      </c>
      <c r="Q52" s="9">
        <v>0</v>
      </c>
      <c r="S52" s="9">
        <v>0</v>
      </c>
      <c r="U52" s="9">
        <v>0</v>
      </c>
      <c r="W52" s="9">
        <v>0</v>
      </c>
      <c r="Y52" s="36">
        <v>0</v>
      </c>
    </row>
    <row r="53" spans="1:25" ht="21.75" customHeight="1" x14ac:dyDescent="0.2">
      <c r="A53" s="21" t="s">
        <v>63</v>
      </c>
      <c r="C53" s="22">
        <v>41994168</v>
      </c>
      <c r="D53" s="22"/>
      <c r="E53" s="9">
        <v>62642422278</v>
      </c>
      <c r="G53" s="9">
        <v>52681310007.9048</v>
      </c>
      <c r="I53" s="9">
        <v>0</v>
      </c>
      <c r="K53" s="9">
        <v>0</v>
      </c>
      <c r="M53" s="37">
        <v>0</v>
      </c>
      <c r="O53" s="9">
        <v>0</v>
      </c>
      <c r="Q53" s="9">
        <v>41994168</v>
      </c>
      <c r="S53" s="9">
        <v>1251</v>
      </c>
      <c r="U53" s="9">
        <v>62642422278</v>
      </c>
      <c r="W53" s="9">
        <v>52222122678</v>
      </c>
      <c r="Y53" s="36">
        <v>1.362814899316128</v>
      </c>
    </row>
    <row r="54" spans="1:25" ht="21.75" customHeight="1" x14ac:dyDescent="0.2">
      <c r="A54" s="21" t="s">
        <v>64</v>
      </c>
      <c r="C54" s="22">
        <v>2920113</v>
      </c>
      <c r="D54" s="22"/>
      <c r="E54" s="9">
        <v>120754082839</v>
      </c>
      <c r="G54" s="9">
        <v>170942260115.30899</v>
      </c>
      <c r="I54" s="9">
        <v>0</v>
      </c>
      <c r="K54" s="9">
        <v>0</v>
      </c>
      <c r="M54" s="37">
        <v>0</v>
      </c>
      <c r="O54" s="9">
        <v>0</v>
      </c>
      <c r="Q54" s="9">
        <v>2920113</v>
      </c>
      <c r="S54" s="9">
        <v>64090</v>
      </c>
      <c r="U54" s="9">
        <v>120754082839</v>
      </c>
      <c r="W54" s="9">
        <v>186036499419</v>
      </c>
      <c r="Y54" s="36">
        <v>4.8549024862146641</v>
      </c>
    </row>
    <row r="55" spans="1:25" ht="21.75" customHeight="1" x14ac:dyDescent="0.2">
      <c r="A55" s="21" t="s">
        <v>65</v>
      </c>
      <c r="C55" s="22">
        <v>1599297</v>
      </c>
      <c r="D55" s="22"/>
      <c r="E55" s="9">
        <v>10676481808</v>
      </c>
      <c r="G55" s="9">
        <v>9125343989.559</v>
      </c>
      <c r="I55" s="9">
        <v>4800000</v>
      </c>
      <c r="K55" s="9">
        <v>27433100348</v>
      </c>
      <c r="M55" s="37">
        <v>0</v>
      </c>
      <c r="O55" s="9">
        <v>0</v>
      </c>
      <c r="Q55" s="9">
        <v>6399297</v>
      </c>
      <c r="S55" s="9">
        <v>5710</v>
      </c>
      <c r="U55" s="9">
        <v>38109582156</v>
      </c>
      <c r="W55" s="9">
        <v>36322572954</v>
      </c>
      <c r="Y55" s="36">
        <v>0.94789221626301023</v>
      </c>
    </row>
    <row r="56" spans="1:25" ht="21.75" customHeight="1" x14ac:dyDescent="0.2">
      <c r="A56" s="21" t="s">
        <v>66</v>
      </c>
      <c r="C56" s="22">
        <v>800000</v>
      </c>
      <c r="D56" s="22"/>
      <c r="E56" s="9">
        <v>12025409163</v>
      </c>
      <c r="G56" s="9">
        <v>10680073200</v>
      </c>
      <c r="I56" s="9">
        <v>0</v>
      </c>
      <c r="K56" s="9">
        <v>0</v>
      </c>
      <c r="M56" s="37">
        <v>0</v>
      </c>
      <c r="O56" s="9">
        <v>0</v>
      </c>
      <c r="Q56" s="9">
        <v>800000</v>
      </c>
      <c r="S56" s="9">
        <v>14210</v>
      </c>
      <c r="U56" s="9">
        <v>12025409163</v>
      </c>
      <c r="W56" s="9">
        <v>11300360400</v>
      </c>
      <c r="Y56" s="36">
        <v>0.2948999146534072</v>
      </c>
    </row>
    <row r="57" spans="1:25" ht="21.75" customHeight="1" x14ac:dyDescent="0.2">
      <c r="A57" s="21" t="s">
        <v>67</v>
      </c>
      <c r="C57" s="22">
        <v>10265072</v>
      </c>
      <c r="D57" s="22"/>
      <c r="E57" s="9">
        <v>160768583529</v>
      </c>
      <c r="G57" s="9">
        <v>163263917145.60001</v>
      </c>
      <c r="I57" s="9">
        <v>0</v>
      </c>
      <c r="K57" s="9">
        <v>0</v>
      </c>
      <c r="M57" s="37">
        <v>0</v>
      </c>
      <c r="O57" s="9">
        <v>0</v>
      </c>
      <c r="Q57" s="9">
        <v>10265072</v>
      </c>
      <c r="S57" s="9">
        <v>16400</v>
      </c>
      <c r="U57" s="9">
        <v>160768583529</v>
      </c>
      <c r="W57" s="9">
        <v>167345515074</v>
      </c>
      <c r="Y57" s="36">
        <v>4.3671331148830497</v>
      </c>
    </row>
    <row r="58" spans="1:25" ht="21.75" customHeight="1" x14ac:dyDescent="0.2">
      <c r="A58" s="21" t="s">
        <v>68</v>
      </c>
      <c r="C58" s="22">
        <v>16691183</v>
      </c>
      <c r="D58" s="22"/>
      <c r="E58" s="9">
        <v>108378109408</v>
      </c>
      <c r="G58" s="9">
        <v>88102832148.706497</v>
      </c>
      <c r="I58" s="9">
        <v>1800000</v>
      </c>
      <c r="K58" s="9">
        <v>10773773681</v>
      </c>
      <c r="M58" s="37">
        <v>0</v>
      </c>
      <c r="O58" s="9">
        <v>0</v>
      </c>
      <c r="Q58" s="9">
        <v>18491183</v>
      </c>
      <c r="S58" s="9">
        <v>5980</v>
      </c>
      <c r="U58" s="9">
        <v>119151883089</v>
      </c>
      <c r="W58" s="9">
        <v>109919339557</v>
      </c>
      <c r="Y58" s="36">
        <v>2.8685106232645632</v>
      </c>
    </row>
    <row r="59" spans="1:25" ht="21.75" customHeight="1" x14ac:dyDescent="0.2">
      <c r="A59" s="21" t="s">
        <v>69</v>
      </c>
      <c r="C59" s="22">
        <v>1936497</v>
      </c>
      <c r="D59" s="22"/>
      <c r="E59" s="9">
        <v>16867817100</v>
      </c>
      <c r="G59" s="9">
        <v>17652019308.934502</v>
      </c>
      <c r="I59" s="9">
        <v>400000</v>
      </c>
      <c r="K59" s="9">
        <v>4311997814</v>
      </c>
      <c r="M59" s="37">
        <v>0</v>
      </c>
      <c r="O59" s="9">
        <v>0</v>
      </c>
      <c r="Q59" s="9">
        <v>2336497</v>
      </c>
      <c r="S59" s="9">
        <v>11090</v>
      </c>
      <c r="U59" s="9">
        <v>21179814914</v>
      </c>
      <c r="W59" s="9">
        <v>25757576807</v>
      </c>
      <c r="Y59" s="36">
        <v>0.67218273870830536</v>
      </c>
    </row>
    <row r="60" spans="1:25" ht="21.75" customHeight="1" x14ac:dyDescent="0.2">
      <c r="A60" s="21" t="s">
        <v>70</v>
      </c>
      <c r="C60" s="22">
        <v>1800000</v>
      </c>
      <c r="D60" s="22"/>
      <c r="E60" s="9">
        <v>6717775336</v>
      </c>
      <c r="G60" s="9">
        <v>9841095000</v>
      </c>
      <c r="I60" s="9">
        <v>0</v>
      </c>
      <c r="K60" s="9">
        <v>0</v>
      </c>
      <c r="M60" s="37">
        <v>0</v>
      </c>
      <c r="O60" s="9">
        <v>0</v>
      </c>
      <c r="Q60" s="9">
        <v>1800000</v>
      </c>
      <c r="S60" s="9">
        <v>6650</v>
      </c>
      <c r="U60" s="9">
        <v>6717775336</v>
      </c>
      <c r="W60" s="9">
        <v>11898778500</v>
      </c>
      <c r="Y60" s="36">
        <v>0.31051653574958521</v>
      </c>
    </row>
    <row r="61" spans="1:25" ht="21.75" customHeight="1" x14ac:dyDescent="0.2">
      <c r="A61" s="21" t="s">
        <v>71</v>
      </c>
      <c r="C61" s="22">
        <v>968421</v>
      </c>
      <c r="D61" s="22"/>
      <c r="E61" s="9">
        <v>8025143625</v>
      </c>
      <c r="G61" s="9">
        <v>8298119675.3310003</v>
      </c>
      <c r="I61" s="9">
        <v>0</v>
      </c>
      <c r="K61" s="9">
        <v>0</v>
      </c>
      <c r="M61" s="37">
        <v>0</v>
      </c>
      <c r="O61" s="9">
        <v>0</v>
      </c>
      <c r="Q61" s="9">
        <v>968421</v>
      </c>
      <c r="S61" s="9">
        <v>8800</v>
      </c>
      <c r="U61" s="9">
        <v>8025143625</v>
      </c>
      <c r="W61" s="9">
        <v>8471398276.4399996</v>
      </c>
      <c r="Y61" s="36">
        <v>0.22107388970684308</v>
      </c>
    </row>
    <row r="62" spans="1:25" ht="21.75" customHeight="1" x14ac:dyDescent="0.2">
      <c r="A62" s="21" t="s">
        <v>72</v>
      </c>
      <c r="C62" s="22">
        <v>5040002</v>
      </c>
      <c r="D62" s="22"/>
      <c r="E62" s="9">
        <v>43068330894</v>
      </c>
      <c r="G62" s="9">
        <v>45941828270.876999</v>
      </c>
      <c r="I62" s="9">
        <v>600000</v>
      </c>
      <c r="K62" s="9">
        <v>5999562407</v>
      </c>
      <c r="M62" s="37">
        <v>0</v>
      </c>
      <c r="O62" s="9">
        <v>0</v>
      </c>
      <c r="Q62" s="9">
        <v>5640002</v>
      </c>
      <c r="S62" s="9">
        <v>10420</v>
      </c>
      <c r="U62" s="9">
        <v>49067893301</v>
      </c>
      <c r="W62" s="9">
        <v>58419146356.001999</v>
      </c>
      <c r="Y62" s="36">
        <v>1.5245355603445971</v>
      </c>
    </row>
    <row r="63" spans="1:25" ht="21.75" customHeight="1" x14ac:dyDescent="0.2">
      <c r="A63" s="23" t="s">
        <v>73</v>
      </c>
      <c r="B63" s="32"/>
      <c r="C63" s="33">
        <v>1246255</v>
      </c>
      <c r="D63" s="30"/>
      <c r="E63" s="13">
        <v>61500573918</v>
      </c>
      <c r="G63" s="13">
        <v>62933060963.699997</v>
      </c>
      <c r="I63" s="13">
        <v>200000</v>
      </c>
      <c r="K63" s="13">
        <v>10929915353</v>
      </c>
      <c r="M63" s="46">
        <v>0</v>
      </c>
      <c r="O63" s="13">
        <v>0</v>
      </c>
      <c r="Q63" s="13">
        <v>1446255</v>
      </c>
      <c r="S63" s="13">
        <v>54200</v>
      </c>
      <c r="U63" s="13">
        <v>72430489271</v>
      </c>
      <c r="W63" s="13">
        <v>77920618225.050003</v>
      </c>
      <c r="Y63" s="36">
        <v>2.0334558236131985</v>
      </c>
    </row>
    <row r="64" spans="1:25" ht="21.75" customHeight="1" x14ac:dyDescent="0.2">
      <c r="A64" s="24" t="s">
        <v>74</v>
      </c>
      <c r="B64" s="34"/>
      <c r="D64" s="29">
        <v>768312173</v>
      </c>
      <c r="E64" s="16">
        <f>SUM(E9:E63)</f>
        <v>2933184940871</v>
      </c>
      <c r="G64" s="16">
        <f>SUM(G9:G63)</f>
        <v>3054331670863.0547</v>
      </c>
      <c r="I64" s="16">
        <f>SUM(I9:I63)</f>
        <v>493676712</v>
      </c>
      <c r="K64" s="16">
        <f>SUM(K9:K63)</f>
        <v>395167064298</v>
      </c>
      <c r="M64" s="47">
        <f>SUM(M9:M63)</f>
        <v>-10984127</v>
      </c>
      <c r="O64" s="16">
        <f>SUM(O9:O63)</f>
        <v>134419794195</v>
      </c>
      <c r="Q64" s="16">
        <f>SUM(Q9:Q63)</f>
        <v>1251004758</v>
      </c>
      <c r="S64" s="16"/>
      <c r="U64" s="16">
        <f>SUM(U9:U63)</f>
        <v>3184298403884</v>
      </c>
      <c r="W64" s="16">
        <f>SUM(W9:W63)</f>
        <v>3721353816850.4917</v>
      </c>
      <c r="Y64" s="17">
        <f>SUM(Y9:Y63)</f>
        <v>97.114329467256752</v>
      </c>
    </row>
    <row r="67" spans="21:23" x14ac:dyDescent="0.2">
      <c r="U67" s="35"/>
      <c r="W67" s="35"/>
    </row>
    <row r="68" spans="21:23" x14ac:dyDescent="0.2">
      <c r="U68" s="35"/>
      <c r="W68" s="35"/>
    </row>
  </sheetData>
  <mergeCells count="8">
    <mergeCell ref="A1:Y1"/>
    <mergeCell ref="A2:Y2"/>
    <mergeCell ref="A3:Y3"/>
    <mergeCell ref="I6:O6"/>
    <mergeCell ref="M7:O7"/>
    <mergeCell ref="I7:K7"/>
    <mergeCell ref="C6:G6"/>
    <mergeCell ref="Q6:Y6"/>
  </mergeCells>
  <pageMargins left="0.39" right="0.39" top="0.39" bottom="0.39" header="0" footer="0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65"/>
  <sheetViews>
    <sheetView rightToLeft="1" view="pageBreakPreview" zoomScaleNormal="100" zoomScaleSheetLayoutView="100" workbookViewId="0">
      <selection activeCell="C12" sqref="C12"/>
    </sheetView>
  </sheetViews>
  <sheetFormatPr defaultRowHeight="12.75" x14ac:dyDescent="0.2"/>
  <cols>
    <col min="1" max="1" width="27.42578125" bestFit="1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</cols>
  <sheetData>
    <row r="1" spans="1:48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</row>
    <row r="2" spans="1:48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</row>
    <row r="3" spans="1:48" ht="21.75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</row>
    <row r="4" spans="1:48" ht="29.25" customHeight="1" x14ac:dyDescent="0.2">
      <c r="A4" s="63" t="s">
        <v>78</v>
      </c>
      <c r="B4" s="64"/>
      <c r="C4" s="64"/>
      <c r="D4" s="64"/>
      <c r="E4" s="64"/>
      <c r="F4" s="64"/>
      <c r="G4" s="64"/>
      <c r="H4" s="63"/>
      <c r="I4" s="64"/>
      <c r="J4" s="64"/>
      <c r="K4" s="64"/>
      <c r="L4" s="63"/>
      <c r="M4" s="64"/>
      <c r="N4" s="64"/>
      <c r="O4" s="64"/>
      <c r="P4" s="63"/>
      <c r="Q4" s="64"/>
      <c r="R4" s="64"/>
      <c r="S4" s="64"/>
      <c r="T4" s="64"/>
      <c r="U4" s="64"/>
      <c r="V4" s="63"/>
      <c r="W4" s="64"/>
      <c r="X4" s="64"/>
      <c r="Y4" s="64"/>
      <c r="Z4" s="64"/>
      <c r="AA4" s="64"/>
      <c r="AB4" s="63"/>
      <c r="AC4" s="64"/>
      <c r="AD4" s="64"/>
      <c r="AE4" s="64"/>
      <c r="AF4" s="64"/>
      <c r="AG4" s="64"/>
      <c r="AH4" s="63"/>
      <c r="AI4" s="64"/>
      <c r="AJ4" s="64"/>
      <c r="AK4" s="64"/>
      <c r="AL4" s="63"/>
      <c r="AM4" s="64"/>
      <c r="AN4" s="64"/>
      <c r="AO4" s="64"/>
      <c r="AP4" s="63"/>
      <c r="AQ4" s="64"/>
      <c r="AR4" s="64"/>
      <c r="AS4" s="64"/>
      <c r="AT4" s="63"/>
      <c r="AU4" s="63"/>
      <c r="AV4" s="63"/>
    </row>
    <row r="5" spans="1:48" ht="29.25" customHeight="1" x14ac:dyDescent="0.2">
      <c r="C5" s="65" t="s">
        <v>7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Y5" s="65" t="s">
        <v>9</v>
      </c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</row>
    <row r="6" spans="1:48" ht="29.25" customHeight="1" x14ac:dyDescent="0.2">
      <c r="A6" s="2" t="s">
        <v>75</v>
      </c>
      <c r="C6" s="4" t="s">
        <v>79</v>
      </c>
      <c r="D6" s="3"/>
      <c r="E6" s="4" t="s">
        <v>80</v>
      </c>
      <c r="F6" s="3"/>
      <c r="G6" s="66" t="s">
        <v>81</v>
      </c>
      <c r="H6" s="66"/>
      <c r="I6" s="66"/>
      <c r="J6" s="3"/>
      <c r="K6" s="66" t="s">
        <v>82</v>
      </c>
      <c r="L6" s="66"/>
      <c r="M6" s="66"/>
      <c r="N6" s="3"/>
      <c r="O6" s="66" t="s">
        <v>76</v>
      </c>
      <c r="P6" s="66"/>
      <c r="Q6" s="66"/>
      <c r="R6" s="3"/>
      <c r="S6" s="66" t="s">
        <v>77</v>
      </c>
      <c r="T6" s="66"/>
      <c r="U6" s="66"/>
      <c r="V6" s="66"/>
      <c r="W6" s="66"/>
      <c r="Y6" s="66" t="s">
        <v>79</v>
      </c>
      <c r="Z6" s="66"/>
      <c r="AA6" s="66"/>
      <c r="AB6" s="66"/>
      <c r="AC6" s="66"/>
      <c r="AD6" s="3"/>
      <c r="AE6" s="66" t="s">
        <v>80</v>
      </c>
      <c r="AF6" s="66"/>
      <c r="AG6" s="66"/>
      <c r="AH6" s="66"/>
      <c r="AI6" s="66"/>
      <c r="AJ6" s="3"/>
      <c r="AK6" s="66" t="s">
        <v>81</v>
      </c>
      <c r="AL6" s="66"/>
      <c r="AM6" s="66"/>
      <c r="AN6" s="3"/>
      <c r="AO6" s="66" t="s">
        <v>82</v>
      </c>
      <c r="AP6" s="66"/>
      <c r="AQ6" s="66"/>
      <c r="AR6" s="3"/>
      <c r="AS6" s="66" t="s">
        <v>76</v>
      </c>
      <c r="AT6" s="66"/>
      <c r="AU6" s="3"/>
      <c r="AV6" s="4" t="s">
        <v>77</v>
      </c>
    </row>
    <row r="7" spans="1:48" ht="29.25" customHeight="1" x14ac:dyDescent="0.2">
      <c r="A7" s="5" t="s">
        <v>83</v>
      </c>
      <c r="C7" s="5" t="s">
        <v>84</v>
      </c>
      <c r="E7" s="5" t="s">
        <v>85</v>
      </c>
      <c r="G7" s="60" t="s">
        <v>86</v>
      </c>
      <c r="H7" s="60"/>
      <c r="I7" s="60"/>
      <c r="K7" s="61">
        <v>200000000</v>
      </c>
      <c r="L7" s="61"/>
      <c r="M7" s="61"/>
      <c r="O7" s="61">
        <v>1300</v>
      </c>
      <c r="P7" s="61"/>
      <c r="Q7" s="61"/>
      <c r="S7" s="60" t="s">
        <v>87</v>
      </c>
      <c r="T7" s="60"/>
      <c r="U7" s="60"/>
      <c r="V7" s="60"/>
      <c r="W7" s="60"/>
      <c r="Y7" s="60" t="s">
        <v>84</v>
      </c>
      <c r="Z7" s="60"/>
      <c r="AA7" s="60"/>
      <c r="AB7" s="60"/>
      <c r="AC7" s="60"/>
      <c r="AE7" s="60" t="s">
        <v>86</v>
      </c>
      <c r="AF7" s="60"/>
      <c r="AG7" s="60"/>
      <c r="AH7" s="60"/>
      <c r="AI7" s="60"/>
      <c r="AK7" s="60" t="s">
        <v>86</v>
      </c>
      <c r="AL7" s="60"/>
      <c r="AM7" s="60"/>
      <c r="AO7" s="61">
        <v>0</v>
      </c>
      <c r="AP7" s="61"/>
      <c r="AQ7" s="61"/>
      <c r="AS7" s="61">
        <v>0</v>
      </c>
      <c r="AT7" s="61"/>
      <c r="AV7" s="5" t="s">
        <v>86</v>
      </c>
    </row>
    <row r="8" spans="1:48" ht="29.25" customHeight="1" x14ac:dyDescent="0.2">
      <c r="A8" s="8" t="s">
        <v>88</v>
      </c>
      <c r="C8" s="8" t="s">
        <v>84</v>
      </c>
      <c r="E8" s="8" t="s">
        <v>85</v>
      </c>
      <c r="G8" s="58" t="s">
        <v>86</v>
      </c>
      <c r="H8" s="58"/>
      <c r="I8" s="58"/>
      <c r="K8" s="59">
        <v>88000000</v>
      </c>
      <c r="L8" s="59"/>
      <c r="M8" s="59"/>
      <c r="O8" s="59">
        <v>1400</v>
      </c>
      <c r="P8" s="59"/>
      <c r="Q8" s="59"/>
      <c r="S8" s="58" t="s">
        <v>87</v>
      </c>
      <c r="T8" s="58"/>
      <c r="U8" s="58"/>
      <c r="V8" s="58"/>
      <c r="W8" s="58"/>
      <c r="Y8" s="58" t="s">
        <v>84</v>
      </c>
      <c r="Z8" s="58"/>
      <c r="AA8" s="58"/>
      <c r="AB8" s="58"/>
      <c r="AC8" s="58"/>
      <c r="AE8" s="58" t="s">
        <v>86</v>
      </c>
      <c r="AF8" s="58"/>
      <c r="AG8" s="58"/>
      <c r="AH8" s="58"/>
      <c r="AI8" s="58"/>
      <c r="AK8" s="58" t="s">
        <v>86</v>
      </c>
      <c r="AL8" s="58"/>
      <c r="AM8" s="58"/>
      <c r="AO8" s="59">
        <v>0</v>
      </c>
      <c r="AP8" s="59"/>
      <c r="AQ8" s="59"/>
      <c r="AS8" s="59">
        <v>0</v>
      </c>
      <c r="AT8" s="59"/>
      <c r="AV8" s="8" t="s">
        <v>86</v>
      </c>
    </row>
    <row r="9" spans="1:48" ht="29.25" customHeight="1" x14ac:dyDescent="0.2">
      <c r="A9" s="8" t="s">
        <v>89</v>
      </c>
      <c r="C9" s="8" t="s">
        <v>84</v>
      </c>
      <c r="E9" s="8" t="s">
        <v>85</v>
      </c>
      <c r="G9" s="58" t="s">
        <v>86</v>
      </c>
      <c r="H9" s="58"/>
      <c r="I9" s="58"/>
      <c r="K9" s="59">
        <v>3000000</v>
      </c>
      <c r="L9" s="59"/>
      <c r="M9" s="59"/>
      <c r="O9" s="59">
        <v>500</v>
      </c>
      <c r="P9" s="59"/>
      <c r="Q9" s="59"/>
      <c r="S9" s="58" t="s">
        <v>87</v>
      </c>
      <c r="T9" s="58"/>
      <c r="U9" s="58"/>
      <c r="V9" s="58"/>
      <c r="W9" s="58"/>
      <c r="Y9" s="58" t="s">
        <v>84</v>
      </c>
      <c r="Z9" s="58"/>
      <c r="AA9" s="58"/>
      <c r="AB9" s="58"/>
      <c r="AC9" s="58"/>
      <c r="AE9" s="58" t="s">
        <v>86</v>
      </c>
      <c r="AF9" s="58"/>
      <c r="AG9" s="58"/>
      <c r="AH9" s="58"/>
      <c r="AI9" s="58"/>
      <c r="AK9" s="58" t="s">
        <v>86</v>
      </c>
      <c r="AL9" s="58"/>
      <c r="AM9" s="58"/>
      <c r="AO9" s="59">
        <v>0</v>
      </c>
      <c r="AP9" s="59"/>
      <c r="AQ9" s="59"/>
      <c r="AS9" s="59">
        <v>0</v>
      </c>
      <c r="AT9" s="59"/>
      <c r="AV9" s="8" t="s">
        <v>86</v>
      </c>
    </row>
    <row r="10" spans="1:48" ht="29.25" customHeight="1" x14ac:dyDescent="0.2">
      <c r="A10" s="8" t="s">
        <v>90</v>
      </c>
      <c r="C10" s="8" t="s">
        <v>84</v>
      </c>
      <c r="E10" s="8" t="s">
        <v>85</v>
      </c>
      <c r="G10" s="58" t="s">
        <v>86</v>
      </c>
      <c r="H10" s="58"/>
      <c r="I10" s="58"/>
      <c r="K10" s="59">
        <v>3280200</v>
      </c>
      <c r="L10" s="59"/>
      <c r="M10" s="59"/>
      <c r="O10" s="59">
        <v>3521</v>
      </c>
      <c r="P10" s="59"/>
      <c r="Q10" s="59"/>
      <c r="S10" s="58" t="s">
        <v>91</v>
      </c>
      <c r="T10" s="58"/>
      <c r="U10" s="58"/>
      <c r="V10" s="58"/>
      <c r="W10" s="58"/>
      <c r="Y10" s="58" t="s">
        <v>84</v>
      </c>
      <c r="Z10" s="58"/>
      <c r="AA10" s="58"/>
      <c r="AB10" s="58"/>
      <c r="AC10" s="58"/>
      <c r="AE10" s="58" t="s">
        <v>85</v>
      </c>
      <c r="AF10" s="58"/>
      <c r="AG10" s="58"/>
      <c r="AH10" s="58"/>
      <c r="AI10" s="58"/>
      <c r="AK10" s="58" t="s">
        <v>86</v>
      </c>
      <c r="AL10" s="58"/>
      <c r="AM10" s="58"/>
      <c r="AO10" s="59">
        <v>3280200</v>
      </c>
      <c r="AP10" s="59"/>
      <c r="AQ10" s="59"/>
      <c r="AS10" s="59">
        <v>3521</v>
      </c>
      <c r="AT10" s="59"/>
      <c r="AV10" s="8" t="s">
        <v>91</v>
      </c>
    </row>
    <row r="11" spans="1:48" ht="29.25" customHeight="1" x14ac:dyDescent="0.2">
      <c r="A11" s="8" t="s">
        <v>92</v>
      </c>
      <c r="C11" s="8" t="s">
        <v>84</v>
      </c>
      <c r="E11" s="8" t="s">
        <v>85</v>
      </c>
      <c r="G11" s="58" t="s">
        <v>86</v>
      </c>
      <c r="H11" s="58"/>
      <c r="I11" s="58"/>
      <c r="K11" s="59">
        <v>4438920</v>
      </c>
      <c r="L11" s="59"/>
      <c r="M11" s="59"/>
      <c r="O11" s="59">
        <v>3873</v>
      </c>
      <c r="P11" s="59"/>
      <c r="Q11" s="59"/>
      <c r="S11" s="58" t="s">
        <v>91</v>
      </c>
      <c r="T11" s="58"/>
      <c r="U11" s="58"/>
      <c r="V11" s="58"/>
      <c r="W11" s="58"/>
      <c r="Y11" s="58" t="s">
        <v>84</v>
      </c>
      <c r="Z11" s="58"/>
      <c r="AA11" s="58"/>
      <c r="AB11" s="58"/>
      <c r="AC11" s="58"/>
      <c r="AE11" s="58" t="s">
        <v>85</v>
      </c>
      <c r="AF11" s="58"/>
      <c r="AG11" s="58"/>
      <c r="AH11" s="58"/>
      <c r="AI11" s="58"/>
      <c r="AK11" s="58" t="s">
        <v>86</v>
      </c>
      <c r="AL11" s="58"/>
      <c r="AM11" s="58"/>
      <c r="AO11" s="59">
        <v>4438920</v>
      </c>
      <c r="AP11" s="59"/>
      <c r="AQ11" s="59"/>
      <c r="AS11" s="59">
        <v>3873</v>
      </c>
      <c r="AT11" s="59"/>
      <c r="AV11" s="8" t="s">
        <v>91</v>
      </c>
    </row>
    <row r="12" spans="1:48" ht="29.25" customHeight="1" x14ac:dyDescent="0.2">
      <c r="A12" s="8" t="s">
        <v>93</v>
      </c>
      <c r="C12" s="8" t="s">
        <v>84</v>
      </c>
      <c r="E12" s="8" t="s">
        <v>85</v>
      </c>
      <c r="G12" s="58" t="s">
        <v>86</v>
      </c>
      <c r="H12" s="58"/>
      <c r="I12" s="58"/>
      <c r="K12" s="59">
        <v>10050000</v>
      </c>
      <c r="L12" s="59"/>
      <c r="M12" s="59"/>
      <c r="O12" s="59">
        <v>500</v>
      </c>
      <c r="P12" s="59"/>
      <c r="Q12" s="59"/>
      <c r="S12" s="58" t="s">
        <v>94</v>
      </c>
      <c r="T12" s="58"/>
      <c r="U12" s="58"/>
      <c r="V12" s="58"/>
      <c r="W12" s="58"/>
      <c r="Y12" s="58" t="s">
        <v>84</v>
      </c>
      <c r="Z12" s="58"/>
      <c r="AA12" s="58"/>
      <c r="AB12" s="58"/>
      <c r="AC12" s="58"/>
      <c r="AE12" s="58" t="s">
        <v>85</v>
      </c>
      <c r="AF12" s="58"/>
      <c r="AG12" s="58"/>
      <c r="AH12" s="58"/>
      <c r="AI12" s="58"/>
      <c r="AK12" s="58" t="s">
        <v>86</v>
      </c>
      <c r="AL12" s="58"/>
      <c r="AM12" s="58"/>
      <c r="AO12" s="59">
        <v>40050000</v>
      </c>
      <c r="AP12" s="59"/>
      <c r="AQ12" s="59"/>
      <c r="AS12" s="59">
        <v>500</v>
      </c>
      <c r="AT12" s="59"/>
      <c r="AV12" s="8" t="s">
        <v>94</v>
      </c>
    </row>
    <row r="13" spans="1:48" ht="29.25" customHeight="1" x14ac:dyDescent="0.2">
      <c r="A13" s="8" t="s">
        <v>95</v>
      </c>
      <c r="C13" s="8" t="s">
        <v>84</v>
      </c>
      <c r="E13" s="8" t="s">
        <v>86</v>
      </c>
      <c r="G13" s="58" t="s">
        <v>86</v>
      </c>
      <c r="H13" s="58"/>
      <c r="I13" s="58"/>
      <c r="K13" s="59">
        <v>0</v>
      </c>
      <c r="L13" s="59"/>
      <c r="M13" s="59"/>
      <c r="O13" s="59">
        <v>0</v>
      </c>
      <c r="P13" s="59"/>
      <c r="Q13" s="59"/>
      <c r="S13" s="58" t="s">
        <v>86</v>
      </c>
      <c r="T13" s="58"/>
      <c r="U13" s="58"/>
      <c r="V13" s="58"/>
      <c r="W13" s="58"/>
      <c r="Y13" s="58" t="s">
        <v>84</v>
      </c>
      <c r="Z13" s="58"/>
      <c r="AA13" s="58"/>
      <c r="AB13" s="58"/>
      <c r="AC13" s="58"/>
      <c r="AE13" s="58" t="s">
        <v>85</v>
      </c>
      <c r="AF13" s="58"/>
      <c r="AG13" s="58"/>
      <c r="AH13" s="58"/>
      <c r="AI13" s="58"/>
      <c r="AK13" s="58" t="s">
        <v>86</v>
      </c>
      <c r="AL13" s="58"/>
      <c r="AM13" s="58"/>
      <c r="AO13" s="59">
        <v>237990000</v>
      </c>
      <c r="AP13" s="59"/>
      <c r="AQ13" s="59"/>
      <c r="AS13" s="59">
        <v>1300</v>
      </c>
      <c r="AT13" s="59"/>
      <c r="AV13" s="8" t="s">
        <v>96</v>
      </c>
    </row>
    <row r="14" spans="1:48" ht="29.25" customHeight="1" x14ac:dyDescent="0.2">
      <c r="A14" s="8" t="s">
        <v>97</v>
      </c>
      <c r="C14" s="8" t="s">
        <v>84</v>
      </c>
      <c r="E14" s="8" t="s">
        <v>86</v>
      </c>
      <c r="G14" s="58" t="s">
        <v>86</v>
      </c>
      <c r="H14" s="58"/>
      <c r="I14" s="58"/>
      <c r="K14" s="59">
        <v>0</v>
      </c>
      <c r="L14" s="59"/>
      <c r="M14" s="59"/>
      <c r="O14" s="59">
        <v>0</v>
      </c>
      <c r="P14" s="59"/>
      <c r="Q14" s="59"/>
      <c r="S14" s="58" t="s">
        <v>86</v>
      </c>
      <c r="T14" s="58"/>
      <c r="U14" s="58"/>
      <c r="V14" s="58"/>
      <c r="W14" s="58"/>
      <c r="Y14" s="58" t="s">
        <v>84</v>
      </c>
      <c r="Z14" s="58"/>
      <c r="AA14" s="58"/>
      <c r="AB14" s="58"/>
      <c r="AC14" s="58"/>
      <c r="AE14" s="58" t="s">
        <v>85</v>
      </c>
      <c r="AF14" s="58"/>
      <c r="AG14" s="58"/>
      <c r="AH14" s="58"/>
      <c r="AI14" s="58"/>
      <c r="AK14" s="58" t="s">
        <v>86</v>
      </c>
      <c r="AL14" s="58"/>
      <c r="AM14" s="58"/>
      <c r="AO14" s="59">
        <v>301050000</v>
      </c>
      <c r="AP14" s="59"/>
      <c r="AQ14" s="59"/>
      <c r="AS14" s="59">
        <v>400</v>
      </c>
      <c r="AT14" s="59"/>
      <c r="AV14" s="8" t="s">
        <v>94</v>
      </c>
    </row>
    <row r="15" spans="1:48" ht="29.25" customHeight="1" x14ac:dyDescent="0.2">
      <c r="A15" s="8" t="s">
        <v>98</v>
      </c>
      <c r="C15" s="8" t="s">
        <v>84</v>
      </c>
      <c r="E15" s="8" t="s">
        <v>86</v>
      </c>
      <c r="G15" s="58" t="s">
        <v>86</v>
      </c>
      <c r="H15" s="58"/>
      <c r="I15" s="58"/>
      <c r="K15" s="59">
        <v>0</v>
      </c>
      <c r="L15" s="59"/>
      <c r="M15" s="59"/>
      <c r="O15" s="59">
        <v>0</v>
      </c>
      <c r="P15" s="59"/>
      <c r="Q15" s="59"/>
      <c r="S15" s="58" t="s">
        <v>86</v>
      </c>
      <c r="T15" s="58"/>
      <c r="U15" s="58"/>
      <c r="V15" s="58"/>
      <c r="W15" s="58"/>
      <c r="Y15" s="58" t="s">
        <v>84</v>
      </c>
      <c r="Z15" s="58"/>
      <c r="AA15" s="58"/>
      <c r="AB15" s="58"/>
      <c r="AC15" s="58"/>
      <c r="AE15" s="58" t="s">
        <v>85</v>
      </c>
      <c r="AF15" s="58"/>
      <c r="AG15" s="58"/>
      <c r="AH15" s="58"/>
      <c r="AI15" s="58"/>
      <c r="AK15" s="58" t="s">
        <v>86</v>
      </c>
      <c r="AL15" s="58"/>
      <c r="AM15" s="58"/>
      <c r="AO15" s="59">
        <v>102444000</v>
      </c>
      <c r="AP15" s="59"/>
      <c r="AQ15" s="59"/>
      <c r="AS15" s="59">
        <v>400</v>
      </c>
      <c r="AT15" s="59"/>
      <c r="AV15" s="8" t="s">
        <v>99</v>
      </c>
    </row>
    <row r="16" spans="1:48" ht="29.25" customHeight="1" x14ac:dyDescent="0.2">
      <c r="A16" s="8" t="s">
        <v>100</v>
      </c>
      <c r="C16" s="8" t="s">
        <v>84</v>
      </c>
      <c r="E16" s="8" t="s">
        <v>86</v>
      </c>
      <c r="G16" s="58" t="s">
        <v>86</v>
      </c>
      <c r="H16" s="58"/>
      <c r="I16" s="58"/>
      <c r="K16" s="59">
        <v>0</v>
      </c>
      <c r="L16" s="59"/>
      <c r="M16" s="59"/>
      <c r="O16" s="59">
        <v>0</v>
      </c>
      <c r="P16" s="59"/>
      <c r="Q16" s="59"/>
      <c r="S16" s="58" t="s">
        <v>86</v>
      </c>
      <c r="T16" s="58"/>
      <c r="U16" s="58"/>
      <c r="V16" s="58"/>
      <c r="W16" s="58"/>
      <c r="Y16" s="58" t="s">
        <v>84</v>
      </c>
      <c r="Z16" s="58"/>
      <c r="AA16" s="58"/>
      <c r="AB16" s="58"/>
      <c r="AC16" s="58"/>
      <c r="AE16" s="58" t="s">
        <v>85</v>
      </c>
      <c r="AF16" s="58"/>
      <c r="AG16" s="58"/>
      <c r="AH16" s="58"/>
      <c r="AI16" s="58"/>
      <c r="AK16" s="58" t="s">
        <v>86</v>
      </c>
      <c r="AL16" s="58"/>
      <c r="AM16" s="58"/>
      <c r="AO16" s="59">
        <v>20000000</v>
      </c>
      <c r="AP16" s="59"/>
      <c r="AQ16" s="59"/>
      <c r="AS16" s="59">
        <v>500</v>
      </c>
      <c r="AT16" s="59"/>
      <c r="AV16" s="8" t="s">
        <v>99</v>
      </c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</sheetData>
  <mergeCells count="105">
    <mergeCell ref="A1:AV1"/>
    <mergeCell ref="A2:AV2"/>
    <mergeCell ref="A3:AV3"/>
    <mergeCell ref="A4:AV4"/>
    <mergeCell ref="C5:W5"/>
    <mergeCell ref="Y5:AV5"/>
    <mergeCell ref="G6:I6"/>
    <mergeCell ref="K6:M6"/>
    <mergeCell ref="O6:Q6"/>
    <mergeCell ref="S6:W6"/>
    <mergeCell ref="Y6:AC6"/>
    <mergeCell ref="AE6:AI6"/>
    <mergeCell ref="AK6:AM6"/>
    <mergeCell ref="AO6:AQ6"/>
    <mergeCell ref="AS6:AT6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G8:I8"/>
    <mergeCell ref="K8:M8"/>
    <mergeCell ref="O8:Q8"/>
    <mergeCell ref="S8:W8"/>
    <mergeCell ref="Y8:AC8"/>
    <mergeCell ref="AE8:AI8"/>
    <mergeCell ref="AK8:AM8"/>
    <mergeCell ref="AO8:AQ8"/>
    <mergeCell ref="AS8:AT8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</mergeCells>
  <pageMargins left="0.39" right="0.39" top="0.39" bottom="0.39" header="0" footer="0"/>
  <pageSetup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1"/>
  <sheetViews>
    <sheetView rightToLeft="1" view="pageBreakPreview" zoomScaleNormal="100" zoomScaleSheetLayoutView="100" workbookViewId="0">
      <selection activeCell="F25" sqref="F25"/>
    </sheetView>
  </sheetViews>
  <sheetFormatPr defaultRowHeight="12.75" x14ac:dyDescent="0.2"/>
  <cols>
    <col min="1" max="1" width="6.28515625" bestFit="1" customWidth="1"/>
    <col min="2" max="2" width="47.28515625" customWidth="1"/>
    <col min="3" max="3" width="1.28515625" customWidth="1"/>
    <col min="4" max="4" width="16.140625" bestFit="1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5" bestFit="1" customWidth="1"/>
    <col min="11" max="11" width="1.28515625" customWidth="1"/>
    <col min="12" max="12" width="18.28515625" bestFit="1" customWidth="1"/>
    <col min="13" max="13" width="0.28515625" customWidth="1"/>
    <col min="14" max="14" width="13.85546875" bestFit="1" customWidth="1"/>
  </cols>
  <sheetData>
    <row r="1" spans="1:14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4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14.45" customHeight="1" x14ac:dyDescent="0.2"/>
    <row r="5" spans="1:14" ht="14.45" customHeight="1" x14ac:dyDescent="0.2">
      <c r="A5" s="1" t="s">
        <v>101</v>
      </c>
      <c r="B5" s="63" t="s">
        <v>102</v>
      </c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4" ht="14.45" customHeight="1" x14ac:dyDescent="0.2">
      <c r="D6" s="2" t="s">
        <v>7</v>
      </c>
      <c r="F6" s="65" t="s">
        <v>8</v>
      </c>
      <c r="G6" s="65"/>
      <c r="H6" s="65"/>
      <c r="J6" s="2" t="s">
        <v>9</v>
      </c>
    </row>
    <row r="7" spans="1:14" ht="14.45" customHeight="1" x14ac:dyDescent="0.2">
      <c r="D7" s="3"/>
      <c r="F7" s="3"/>
      <c r="G7" s="3"/>
      <c r="H7" s="3"/>
      <c r="J7" s="3"/>
    </row>
    <row r="8" spans="1:14" ht="14.45" customHeight="1" x14ac:dyDescent="0.2">
      <c r="A8" s="65" t="s">
        <v>103</v>
      </c>
      <c r="B8" s="65"/>
      <c r="D8" s="2" t="s">
        <v>104</v>
      </c>
      <c r="F8" s="2" t="s">
        <v>105</v>
      </c>
      <c r="H8" s="2" t="s">
        <v>106</v>
      </c>
      <c r="J8" s="2" t="s">
        <v>104</v>
      </c>
      <c r="L8" s="2" t="s">
        <v>18</v>
      </c>
    </row>
    <row r="9" spans="1:14" ht="21.75" customHeight="1" x14ac:dyDescent="0.2">
      <c r="A9" s="60" t="s">
        <v>107</v>
      </c>
      <c r="B9" s="60"/>
      <c r="D9" s="6">
        <v>132211757302</v>
      </c>
      <c r="F9" s="6">
        <v>124010624745</v>
      </c>
      <c r="H9" s="6">
        <v>171967957495</v>
      </c>
      <c r="J9" s="6">
        <v>84254424552</v>
      </c>
      <c r="L9" s="7">
        <v>2.1987460337598379</v>
      </c>
      <c r="N9" s="35"/>
    </row>
    <row r="10" spans="1:14" ht="21.75" customHeight="1" x14ac:dyDescent="0.2">
      <c r="A10" s="67" t="s">
        <v>108</v>
      </c>
      <c r="B10" s="67"/>
      <c r="D10" s="13">
        <v>1602678434</v>
      </c>
      <c r="F10" s="13">
        <v>18997294</v>
      </c>
      <c r="H10" s="13">
        <v>1193068908</v>
      </c>
      <c r="J10" s="13">
        <v>428606820</v>
      </c>
      <c r="L10" s="14">
        <v>1.1185140133926018E-2</v>
      </c>
    </row>
    <row r="11" spans="1:14" ht="21.75" customHeight="1" x14ac:dyDescent="0.2">
      <c r="A11" s="68" t="s">
        <v>74</v>
      </c>
      <c r="B11" s="68"/>
      <c r="D11" s="16">
        <f>SUM(D9:D10)</f>
        <v>133814435736</v>
      </c>
      <c r="F11" s="16">
        <f>SUM(F9:F10)</f>
        <v>124029622039</v>
      </c>
      <c r="H11" s="16">
        <f>SUM(H9:H10)</f>
        <v>173161026403</v>
      </c>
      <c r="J11" s="16">
        <f>SUM(J9:J10)</f>
        <v>84683031372</v>
      </c>
      <c r="L11" s="17">
        <f>SUM(L9:L10)</f>
        <v>2.2099311738937639</v>
      </c>
    </row>
  </sheetData>
  <mergeCells count="9"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2"/>
  <sheetViews>
    <sheetView rightToLeft="1" view="pageBreakPreview" zoomScaleNormal="100" zoomScaleSheetLayoutView="100" workbookViewId="0">
      <selection activeCell="F19" sqref="F19"/>
    </sheetView>
  </sheetViews>
  <sheetFormatPr defaultRowHeight="12.75" x14ac:dyDescent="0.2"/>
  <cols>
    <col min="1" max="1" width="2.5703125" customWidth="1"/>
    <col min="2" max="2" width="50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4.42578125" bestFit="1" customWidth="1"/>
  </cols>
  <sheetData>
    <row r="1" spans="1:12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2" ht="21.75" customHeight="1" x14ac:dyDescent="0.2">
      <c r="A2" s="54" t="s">
        <v>109</v>
      </c>
      <c r="B2" s="54"/>
      <c r="C2" s="54"/>
      <c r="D2" s="54"/>
      <c r="E2" s="54"/>
      <c r="F2" s="54"/>
      <c r="G2" s="54"/>
      <c r="H2" s="54"/>
      <c r="I2" s="54"/>
      <c r="J2" s="54"/>
    </row>
    <row r="3" spans="1:12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2" ht="14.45" customHeight="1" x14ac:dyDescent="0.2"/>
    <row r="5" spans="1:12" ht="29.1" customHeight="1" x14ac:dyDescent="0.2">
      <c r="A5" s="1" t="s">
        <v>110</v>
      </c>
      <c r="B5" s="63" t="s">
        <v>111</v>
      </c>
      <c r="C5" s="63"/>
      <c r="D5" s="63"/>
      <c r="E5" s="63"/>
      <c r="F5" s="63"/>
      <c r="G5" s="63"/>
      <c r="H5" s="63"/>
      <c r="I5" s="63"/>
      <c r="J5" s="63"/>
    </row>
    <row r="6" spans="1:12" ht="14.45" customHeight="1" x14ac:dyDescent="0.2"/>
    <row r="7" spans="1:12" ht="14.45" customHeight="1" x14ac:dyDescent="0.2">
      <c r="A7" s="65" t="s">
        <v>112</v>
      </c>
      <c r="B7" s="65"/>
      <c r="D7" s="2" t="s">
        <v>113</v>
      </c>
      <c r="F7" s="2" t="s">
        <v>104</v>
      </c>
      <c r="H7" s="2" t="s">
        <v>114</v>
      </c>
      <c r="J7" s="2" t="s">
        <v>115</v>
      </c>
    </row>
    <row r="8" spans="1:12" ht="21.75" customHeight="1" x14ac:dyDescent="0.2">
      <c r="A8" s="60" t="s">
        <v>116</v>
      </c>
      <c r="B8" s="60"/>
      <c r="D8" s="5" t="s">
        <v>117</v>
      </c>
      <c r="F8" s="6">
        <f>'درآمد سرمایه گذاری در سهام'!T74</f>
        <v>343402246088</v>
      </c>
      <c r="H8" s="7">
        <v>118.94</v>
      </c>
      <c r="J8" s="7">
        <v>10.67</v>
      </c>
    </row>
    <row r="9" spans="1:12" ht="21.75" customHeight="1" x14ac:dyDescent="0.2">
      <c r="A9" s="58" t="s">
        <v>120</v>
      </c>
      <c r="B9" s="58"/>
      <c r="D9" s="8" t="s">
        <v>118</v>
      </c>
      <c r="F9" s="9">
        <f>'درآمد سپرده بانکی'!H10</f>
        <v>544320241</v>
      </c>
      <c r="H9" s="10">
        <v>0</v>
      </c>
      <c r="J9" s="10">
        <v>0</v>
      </c>
    </row>
    <row r="10" spans="1:12" ht="21.75" customHeight="1" x14ac:dyDescent="0.2">
      <c r="A10" s="58" t="s">
        <v>121</v>
      </c>
      <c r="B10" s="58"/>
      <c r="D10" s="8" t="s">
        <v>119</v>
      </c>
      <c r="F10" s="9">
        <f>'سایر درآمدها'!F10</f>
        <v>311044820</v>
      </c>
      <c r="H10" s="10">
        <v>0</v>
      </c>
      <c r="J10" s="10">
        <v>0</v>
      </c>
    </row>
    <row r="11" spans="1:12" ht="21.75" customHeight="1" thickBot="1" x14ac:dyDescent="0.25">
      <c r="A11" s="68" t="s">
        <v>74</v>
      </c>
      <c r="B11" s="68"/>
      <c r="D11" s="16"/>
      <c r="F11" s="16">
        <f>SUM(F8:F10)</f>
        <v>344257611149</v>
      </c>
      <c r="H11" s="17">
        <f>SUM(H8:H10)</f>
        <v>118.94</v>
      </c>
      <c r="J11" s="17">
        <f>SUM(J8:J10)</f>
        <v>10.67</v>
      </c>
      <c r="L11" s="35"/>
    </row>
    <row r="12" spans="1:12" ht="13.5" thickTop="1" x14ac:dyDescent="0.2">
      <c r="L12" s="35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78"/>
  <sheetViews>
    <sheetView rightToLeft="1" view="pageBreakPreview" topLeftCell="A56" zoomScaleNormal="100" zoomScaleSheetLayoutView="100" workbookViewId="0">
      <selection activeCell="P78" sqref="P78"/>
    </sheetView>
  </sheetViews>
  <sheetFormatPr defaultRowHeight="12.75" x14ac:dyDescent="0.2"/>
  <cols>
    <col min="1" max="1" width="6.140625" bestFit="1" customWidth="1"/>
    <col min="2" max="2" width="25.140625" customWidth="1"/>
    <col min="3" max="3" width="1.28515625" customWidth="1"/>
    <col min="4" max="4" width="15.42578125" bestFit="1" customWidth="1"/>
    <col min="5" max="5" width="1.28515625" customWidth="1"/>
    <col min="6" max="6" width="17.5703125" bestFit="1" customWidth="1"/>
    <col min="7" max="7" width="1.28515625" customWidth="1"/>
    <col min="8" max="8" width="15.85546875" bestFit="1" customWidth="1"/>
    <col min="9" max="9" width="1.28515625" customWidth="1"/>
    <col min="10" max="10" width="17.7109375" bestFit="1" customWidth="1"/>
    <col min="11" max="11" width="1.28515625" customWidth="1"/>
    <col min="12" max="12" width="18.7109375" bestFit="1" customWidth="1"/>
    <col min="13" max="13" width="1.28515625" customWidth="1"/>
    <col min="14" max="14" width="15.42578125" bestFit="1" customWidth="1"/>
    <col min="15" max="15" width="1.5703125" customWidth="1"/>
    <col min="16" max="16" width="27.5703125" customWidth="1"/>
    <col min="17" max="17" width="1.28515625" customWidth="1"/>
    <col min="18" max="18" width="15.85546875" bestFit="1" customWidth="1"/>
    <col min="19" max="19" width="1.28515625" customWidth="1"/>
    <col min="20" max="20" width="17.7109375" bestFit="1" customWidth="1"/>
    <col min="21" max="21" width="1.28515625" customWidth="1"/>
    <col min="22" max="22" width="18.7109375" bestFit="1" customWidth="1"/>
    <col min="23" max="23" width="28.5703125" customWidth="1"/>
  </cols>
  <sheetData>
    <row r="1" spans="1:24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4" ht="21.75" customHeight="1" x14ac:dyDescent="0.2">
      <c r="A2" s="54" t="s">
        <v>109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24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1:24" ht="14.45" customHeight="1" x14ac:dyDescent="0.2"/>
    <row r="5" spans="1:24" ht="24" x14ac:dyDescent="0.2">
      <c r="A5" s="1" t="s">
        <v>122</v>
      </c>
      <c r="B5" s="63" t="s">
        <v>123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</row>
    <row r="6" spans="1:24" ht="14.45" customHeight="1" x14ac:dyDescent="0.2">
      <c r="D6" s="65" t="s">
        <v>124</v>
      </c>
      <c r="E6" s="65"/>
      <c r="F6" s="65"/>
      <c r="G6" s="65"/>
      <c r="H6" s="65"/>
      <c r="I6" s="65"/>
      <c r="J6" s="65"/>
      <c r="K6" s="65"/>
      <c r="L6" s="65"/>
      <c r="N6" s="65" t="s">
        <v>125</v>
      </c>
      <c r="O6" s="65"/>
      <c r="P6" s="65"/>
      <c r="Q6" s="65"/>
      <c r="R6" s="65"/>
      <c r="S6" s="65"/>
      <c r="T6" s="65"/>
      <c r="U6" s="65"/>
      <c r="V6" s="65"/>
    </row>
    <row r="7" spans="1:24" ht="14.45" customHeight="1" x14ac:dyDescent="0.2">
      <c r="D7" s="3"/>
      <c r="E7" s="3"/>
      <c r="F7" s="3"/>
      <c r="G7" s="3"/>
      <c r="H7" s="3"/>
      <c r="I7" s="3"/>
      <c r="J7" s="66" t="s">
        <v>74</v>
      </c>
      <c r="K7" s="66"/>
      <c r="L7" s="66"/>
      <c r="N7" s="3"/>
      <c r="O7" s="3"/>
      <c r="P7" s="3"/>
      <c r="Q7" s="3"/>
      <c r="R7" s="3"/>
      <c r="S7" s="3"/>
      <c r="T7" s="66" t="s">
        <v>74</v>
      </c>
      <c r="U7" s="66"/>
      <c r="V7" s="66"/>
    </row>
    <row r="8" spans="1:24" ht="21" x14ac:dyDescent="0.2">
      <c r="A8" s="65" t="s">
        <v>126</v>
      </c>
      <c r="B8" s="65"/>
      <c r="D8" s="2" t="s">
        <v>127</v>
      </c>
      <c r="F8" s="2" t="s">
        <v>128</v>
      </c>
      <c r="H8" s="2" t="s">
        <v>129</v>
      </c>
      <c r="J8" s="4" t="s">
        <v>104</v>
      </c>
      <c r="K8" s="3"/>
      <c r="L8" s="4" t="s">
        <v>114</v>
      </c>
      <c r="N8" s="2" t="s">
        <v>127</v>
      </c>
      <c r="P8" s="39" t="s">
        <v>128</v>
      </c>
      <c r="R8" s="2" t="s">
        <v>129</v>
      </c>
      <c r="T8" s="4" t="s">
        <v>104</v>
      </c>
      <c r="U8" s="3"/>
      <c r="V8" s="4" t="s">
        <v>114</v>
      </c>
    </row>
    <row r="9" spans="1:24" ht="21.75" customHeight="1" x14ac:dyDescent="0.2">
      <c r="A9" s="60" t="s">
        <v>62</v>
      </c>
      <c r="B9" s="60"/>
      <c r="D9" s="37">
        <v>0</v>
      </c>
      <c r="E9" s="37"/>
      <c r="F9" s="37">
        <v>0</v>
      </c>
      <c r="G9" s="37"/>
      <c r="H9" s="37">
        <v>75052261</v>
      </c>
      <c r="I9" s="37"/>
      <c r="J9" s="37">
        <f>D9+F9+H9</f>
        <v>75052261</v>
      </c>
      <c r="K9" s="37"/>
      <c r="L9" s="37">
        <f>J9/درآمد!$F$11*100</f>
        <v>2.1801191482594767E-2</v>
      </c>
      <c r="M9" s="37"/>
      <c r="N9" s="37">
        <v>0</v>
      </c>
      <c r="O9" s="37"/>
      <c r="P9" s="37">
        <v>0</v>
      </c>
      <c r="Q9" s="37"/>
      <c r="R9" s="37">
        <v>75052261</v>
      </c>
      <c r="S9" s="37"/>
      <c r="T9" s="37">
        <f>N9+P9+R9</f>
        <v>75052261</v>
      </c>
      <c r="U9" s="37"/>
      <c r="V9" s="37">
        <f>T9/درآمد!$F$11*100</f>
        <v>2.1801191482594767E-2</v>
      </c>
    </row>
    <row r="10" spans="1:24" ht="21.75" customHeight="1" x14ac:dyDescent="0.2">
      <c r="A10" s="58" t="s">
        <v>48</v>
      </c>
      <c r="B10" s="58"/>
      <c r="D10" s="37">
        <v>0</v>
      </c>
      <c r="E10" s="37"/>
      <c r="F10" s="37">
        <v>4244450549</v>
      </c>
      <c r="G10" s="37"/>
      <c r="H10" s="37">
        <v>4363913</v>
      </c>
      <c r="I10" s="37"/>
      <c r="J10" s="37">
        <f t="shared" ref="J10:J73" si="0">D10+F10+H10</f>
        <v>4248814462</v>
      </c>
      <c r="K10" s="37"/>
      <c r="L10" s="37">
        <f>J10/درآمد!$F$11*100</f>
        <v>1.2341962310779668</v>
      </c>
      <c r="M10" s="37"/>
      <c r="N10" s="37">
        <v>0</v>
      </c>
      <c r="O10" s="37"/>
      <c r="P10" s="37">
        <v>4244450549</v>
      </c>
      <c r="Q10" s="37"/>
      <c r="R10" s="37">
        <v>4363913</v>
      </c>
      <c r="S10" s="37"/>
      <c r="T10" s="37">
        <f>N10+P10+R10</f>
        <v>4248814462</v>
      </c>
      <c r="U10" s="37"/>
      <c r="V10" s="37">
        <f>T10/درآمد!$F$11*100</f>
        <v>1.2341962310779668</v>
      </c>
      <c r="X10" s="40"/>
    </row>
    <row r="11" spans="1:24" ht="21.75" customHeight="1" x14ac:dyDescent="0.2">
      <c r="A11" s="58" t="s">
        <v>32</v>
      </c>
      <c r="B11" s="58"/>
      <c r="D11" s="37">
        <v>0</v>
      </c>
      <c r="E11" s="37"/>
      <c r="F11" s="37">
        <v>-1481773690</v>
      </c>
      <c r="G11" s="37"/>
      <c r="H11" s="37">
        <v>-5546249443</v>
      </c>
      <c r="I11" s="37"/>
      <c r="J11" s="37">
        <f t="shared" si="0"/>
        <v>-7028023133</v>
      </c>
      <c r="K11" s="37"/>
      <c r="L11" s="37">
        <f>J11/درآمد!$F$11*100</f>
        <v>-2.0415011623252575</v>
      </c>
      <c r="M11" s="37"/>
      <c r="N11" s="37">
        <v>0</v>
      </c>
      <c r="O11" s="37"/>
      <c r="P11" s="37">
        <v>-1481773691</v>
      </c>
      <c r="Q11" s="37"/>
      <c r="R11" s="37">
        <v>-5546249443</v>
      </c>
      <c r="S11" s="37"/>
      <c r="T11" s="37">
        <f t="shared" ref="T11:T73" si="1">N11+P11+R11</f>
        <v>-7028023134</v>
      </c>
      <c r="U11" s="37"/>
      <c r="V11" s="37">
        <f>T11/درآمد!$F$11*100</f>
        <v>-2.0415011626157376</v>
      </c>
      <c r="X11" s="40"/>
    </row>
    <row r="12" spans="1:24" ht="21.75" customHeight="1" x14ac:dyDescent="0.2">
      <c r="A12" s="58" t="s">
        <v>59</v>
      </c>
      <c r="B12" s="58"/>
      <c r="D12" s="37">
        <v>0</v>
      </c>
      <c r="E12" s="37"/>
      <c r="F12" s="37">
        <v>0</v>
      </c>
      <c r="G12" s="37"/>
      <c r="H12" s="37">
        <v>650579159</v>
      </c>
      <c r="I12" s="37"/>
      <c r="J12" s="37">
        <f t="shared" si="0"/>
        <v>650579159</v>
      </c>
      <c r="K12" s="37"/>
      <c r="L12" s="37">
        <f>J12/درآمد!$F$11*100</f>
        <v>0.1889803269210566</v>
      </c>
      <c r="M12" s="37"/>
      <c r="N12" s="37">
        <v>0</v>
      </c>
      <c r="O12" s="37"/>
      <c r="P12" s="37">
        <v>0</v>
      </c>
      <c r="Q12" s="37"/>
      <c r="R12" s="37">
        <v>650579159</v>
      </c>
      <c r="S12" s="37"/>
      <c r="T12" s="37">
        <f t="shared" si="1"/>
        <v>650579159</v>
      </c>
      <c r="U12" s="37"/>
      <c r="V12" s="37">
        <f>T12/درآمد!$F$11*100</f>
        <v>0.1889803269210566</v>
      </c>
      <c r="X12" s="40"/>
    </row>
    <row r="13" spans="1:24" ht="21.75" customHeight="1" x14ac:dyDescent="0.2">
      <c r="A13" s="58" t="s">
        <v>60</v>
      </c>
      <c r="B13" s="58"/>
      <c r="D13" s="37">
        <v>0</v>
      </c>
      <c r="E13" s="37"/>
      <c r="F13" s="37">
        <v>4649614935</v>
      </c>
      <c r="G13" s="37"/>
      <c r="H13" s="37">
        <v>555955493</v>
      </c>
      <c r="I13" s="37"/>
      <c r="J13" s="37">
        <f t="shared" si="0"/>
        <v>5205570428</v>
      </c>
      <c r="K13" s="37"/>
      <c r="L13" s="37">
        <f>J13/درآمد!$F$11*100</f>
        <v>1.5121148405770319</v>
      </c>
      <c r="M13" s="37"/>
      <c r="N13" s="37">
        <v>0</v>
      </c>
      <c r="O13" s="37"/>
      <c r="P13" s="37">
        <v>4649614935</v>
      </c>
      <c r="Q13" s="37"/>
      <c r="R13" s="37">
        <v>555955493</v>
      </c>
      <c r="S13" s="37"/>
      <c r="T13" s="37">
        <f t="shared" si="1"/>
        <v>5205570428</v>
      </c>
      <c r="U13" s="37"/>
      <c r="V13" s="37">
        <f>T13/درآمد!$F$11*100</f>
        <v>1.5121148405770319</v>
      </c>
      <c r="X13" s="40"/>
    </row>
    <row r="14" spans="1:24" ht="21.75" customHeight="1" x14ac:dyDescent="0.2">
      <c r="A14" s="58" t="s">
        <v>37</v>
      </c>
      <c r="B14" s="58"/>
      <c r="D14" s="37">
        <v>0</v>
      </c>
      <c r="E14" s="37"/>
      <c r="F14" s="37">
        <v>55040892</v>
      </c>
      <c r="G14" s="37"/>
      <c r="H14" s="37">
        <v>106648798</v>
      </c>
      <c r="I14" s="37"/>
      <c r="J14" s="37">
        <f t="shared" si="0"/>
        <v>161689690</v>
      </c>
      <c r="K14" s="37"/>
      <c r="L14" s="37">
        <f>J14/درآمد!$F$11*100</f>
        <v>4.6967644218625051E-2</v>
      </c>
      <c r="M14" s="37"/>
      <c r="N14" s="37">
        <v>0</v>
      </c>
      <c r="O14" s="37"/>
      <c r="P14" s="37">
        <v>55040892</v>
      </c>
      <c r="Q14" s="37"/>
      <c r="R14" s="37">
        <v>106648798</v>
      </c>
      <c r="S14" s="37"/>
      <c r="T14" s="37">
        <f t="shared" si="1"/>
        <v>161689690</v>
      </c>
      <c r="U14" s="37"/>
      <c r="V14" s="37">
        <f>T14/درآمد!$F$11*100</f>
        <v>4.6967644218625051E-2</v>
      </c>
      <c r="X14" s="40"/>
    </row>
    <row r="15" spans="1:24" ht="21.75" customHeight="1" x14ac:dyDescent="0.2">
      <c r="A15" s="58" t="s">
        <v>56</v>
      </c>
      <c r="B15" s="58"/>
      <c r="D15" s="37">
        <v>0</v>
      </c>
      <c r="E15" s="37"/>
      <c r="F15" s="37">
        <v>84487743339</v>
      </c>
      <c r="G15" s="37"/>
      <c r="H15" s="37">
        <v>556388360</v>
      </c>
      <c r="I15" s="37"/>
      <c r="J15" s="37">
        <f t="shared" si="0"/>
        <v>85044131699</v>
      </c>
      <c r="K15" s="37"/>
      <c r="L15" s="37">
        <f>J15/درآمد!$F$11*100</f>
        <v>24.703631508728382</v>
      </c>
      <c r="M15" s="37"/>
      <c r="N15" s="37">
        <v>0</v>
      </c>
      <c r="O15" s="37"/>
      <c r="P15" s="37">
        <v>84487743339</v>
      </c>
      <c r="Q15" s="37"/>
      <c r="R15" s="37">
        <v>556388360</v>
      </c>
      <c r="S15" s="37"/>
      <c r="T15" s="37">
        <f t="shared" si="1"/>
        <v>85044131699</v>
      </c>
      <c r="U15" s="37"/>
      <c r="V15" s="37">
        <f>T15/درآمد!$F$11*100</f>
        <v>24.703631508728382</v>
      </c>
      <c r="X15" s="40"/>
    </row>
    <row r="16" spans="1:24" ht="21.75" customHeight="1" x14ac:dyDescent="0.2">
      <c r="A16" s="58" t="s">
        <v>50</v>
      </c>
      <c r="B16" s="58"/>
      <c r="D16" s="37">
        <v>0</v>
      </c>
      <c r="E16" s="37"/>
      <c r="F16" s="37">
        <v>7216803049</v>
      </c>
      <c r="G16" s="37"/>
      <c r="H16" s="37">
        <v>1556757141</v>
      </c>
      <c r="I16" s="37"/>
      <c r="J16" s="37">
        <f t="shared" si="0"/>
        <v>8773560190</v>
      </c>
      <c r="K16" s="37"/>
      <c r="L16" s="37">
        <f>J16/درآمد!$F$11*100</f>
        <v>2.5485450156692884</v>
      </c>
      <c r="M16" s="37"/>
      <c r="N16" s="37">
        <v>0</v>
      </c>
      <c r="O16" s="37"/>
      <c r="P16" s="37">
        <v>7216803049</v>
      </c>
      <c r="Q16" s="37"/>
      <c r="R16" s="37">
        <v>1556757141</v>
      </c>
      <c r="S16" s="37"/>
      <c r="T16" s="37">
        <f t="shared" si="1"/>
        <v>8773560190</v>
      </c>
      <c r="U16" s="37"/>
      <c r="V16" s="37">
        <f>T16/درآمد!$F$11*100</f>
        <v>2.5485450156692884</v>
      </c>
      <c r="X16" s="40"/>
    </row>
    <row r="17" spans="1:24" ht="21.75" customHeight="1" x14ac:dyDescent="0.2">
      <c r="A17" s="58" t="s">
        <v>54</v>
      </c>
      <c r="B17" s="58"/>
      <c r="D17" s="37">
        <v>2688000000</v>
      </c>
      <c r="E17" s="37"/>
      <c r="F17" s="37">
        <v>-877944960</v>
      </c>
      <c r="G17" s="37"/>
      <c r="H17" s="37">
        <v>0</v>
      </c>
      <c r="I17" s="37"/>
      <c r="J17" s="37">
        <f t="shared" si="0"/>
        <v>1810055040</v>
      </c>
      <c r="K17" s="37"/>
      <c r="L17" s="37">
        <f>J17/درآمد!$F$11*100</f>
        <v>0.5257850462503153</v>
      </c>
      <c r="M17" s="37"/>
      <c r="N17" s="37">
        <v>2688000000</v>
      </c>
      <c r="O17" s="37"/>
      <c r="P17" s="37">
        <v>-877944960</v>
      </c>
      <c r="Q17" s="37"/>
      <c r="R17" s="37">
        <v>0</v>
      </c>
      <c r="S17" s="37"/>
      <c r="T17" s="37">
        <f t="shared" si="1"/>
        <v>1810055040</v>
      </c>
      <c r="U17" s="37"/>
      <c r="V17" s="37">
        <f>T17/درآمد!$F$11*100</f>
        <v>0.5257850462503153</v>
      </c>
      <c r="X17" s="40"/>
    </row>
    <row r="18" spans="1:24" ht="21.75" customHeight="1" x14ac:dyDescent="0.2">
      <c r="A18" s="58" t="s">
        <v>36</v>
      </c>
      <c r="B18" s="58"/>
      <c r="D18" s="37">
        <v>0</v>
      </c>
      <c r="E18" s="37"/>
      <c r="F18" s="37">
        <v>8508307691</v>
      </c>
      <c r="G18" s="37"/>
      <c r="H18" s="37">
        <v>0</v>
      </c>
      <c r="I18" s="37"/>
      <c r="J18" s="37">
        <f t="shared" si="0"/>
        <v>8508307691</v>
      </c>
      <c r="K18" s="37"/>
      <c r="L18" s="37">
        <f>J18/درآمد!$F$11*100</f>
        <v>2.4714944319175776</v>
      </c>
      <c r="M18" s="37"/>
      <c r="N18" s="37">
        <v>0</v>
      </c>
      <c r="O18" s="37"/>
      <c r="P18" s="37">
        <v>8508307691</v>
      </c>
      <c r="Q18" s="37"/>
      <c r="R18" s="37">
        <v>0</v>
      </c>
      <c r="S18" s="37"/>
      <c r="T18" s="37">
        <f t="shared" si="1"/>
        <v>8508307691</v>
      </c>
      <c r="U18" s="37"/>
      <c r="V18" s="37">
        <f>T18/درآمد!$F$11*100</f>
        <v>2.4714944319175776</v>
      </c>
      <c r="X18" s="40"/>
    </row>
    <row r="19" spans="1:24" ht="21.75" customHeight="1" x14ac:dyDescent="0.2">
      <c r="A19" s="58" t="s">
        <v>69</v>
      </c>
      <c r="B19" s="58"/>
      <c r="D19" s="37">
        <v>0</v>
      </c>
      <c r="E19" s="37"/>
      <c r="F19" s="37">
        <v>3793559685</v>
      </c>
      <c r="G19" s="37"/>
      <c r="H19" s="37">
        <v>0</v>
      </c>
      <c r="I19" s="37"/>
      <c r="J19" s="37">
        <f t="shared" si="0"/>
        <v>3793559685</v>
      </c>
      <c r="K19" s="37"/>
      <c r="L19" s="37">
        <f>J19/درآمد!$F$11*100</f>
        <v>1.1019537585061812</v>
      </c>
      <c r="M19" s="37"/>
      <c r="N19" s="37">
        <v>0</v>
      </c>
      <c r="O19" s="37"/>
      <c r="P19" s="37">
        <v>3793559685</v>
      </c>
      <c r="Q19" s="37"/>
      <c r="R19" s="37">
        <v>0</v>
      </c>
      <c r="S19" s="37"/>
      <c r="T19" s="37">
        <f t="shared" si="1"/>
        <v>3793559685</v>
      </c>
      <c r="U19" s="37"/>
      <c r="V19" s="37">
        <f>T19/درآمد!$F$11*100</f>
        <v>1.1019537585061812</v>
      </c>
      <c r="X19" s="40"/>
    </row>
    <row r="20" spans="1:24" ht="21.75" customHeight="1" x14ac:dyDescent="0.2">
      <c r="A20" s="58" t="s">
        <v>71</v>
      </c>
      <c r="B20" s="58"/>
      <c r="D20" s="37">
        <v>0</v>
      </c>
      <c r="E20" s="37"/>
      <c r="F20" s="37">
        <v>173278601</v>
      </c>
      <c r="G20" s="37"/>
      <c r="H20" s="37">
        <v>0</v>
      </c>
      <c r="I20" s="37"/>
      <c r="J20" s="37">
        <f t="shared" si="0"/>
        <v>173278601</v>
      </c>
      <c r="K20" s="37"/>
      <c r="L20" s="37">
        <f>J20/درآمد!$F$11*100</f>
        <v>5.0333992739234557E-2</v>
      </c>
      <c r="M20" s="37"/>
      <c r="N20" s="37">
        <v>0</v>
      </c>
      <c r="O20" s="37"/>
      <c r="P20" s="37">
        <v>173278601</v>
      </c>
      <c r="Q20" s="37"/>
      <c r="R20" s="37">
        <v>0</v>
      </c>
      <c r="S20" s="37"/>
      <c r="T20" s="37">
        <f t="shared" si="1"/>
        <v>173278601</v>
      </c>
      <c r="U20" s="37"/>
      <c r="V20" s="37">
        <f>T20/درآمد!$F$11*100</f>
        <v>5.0333992739234557E-2</v>
      </c>
      <c r="X20" s="40"/>
    </row>
    <row r="21" spans="1:24" ht="21.75" customHeight="1" x14ac:dyDescent="0.2">
      <c r="A21" s="58" t="s">
        <v>40</v>
      </c>
      <c r="B21" s="58"/>
      <c r="D21" s="37">
        <v>0</v>
      </c>
      <c r="E21" s="37"/>
      <c r="F21" s="37">
        <v>1633286278</v>
      </c>
      <c r="G21" s="37"/>
      <c r="H21" s="37">
        <v>0</v>
      </c>
      <c r="I21" s="37"/>
      <c r="J21" s="37">
        <f t="shared" si="0"/>
        <v>1633286278</v>
      </c>
      <c r="K21" s="37"/>
      <c r="L21" s="37">
        <f>J21/درآمد!$F$11*100</f>
        <v>0.47443723104587759</v>
      </c>
      <c r="M21" s="37"/>
      <c r="N21" s="37">
        <v>0</v>
      </c>
      <c r="O21" s="37"/>
      <c r="P21" s="37">
        <v>1633286278</v>
      </c>
      <c r="Q21" s="37"/>
      <c r="R21" s="37">
        <v>0</v>
      </c>
      <c r="S21" s="37"/>
      <c r="T21" s="37">
        <f t="shared" si="1"/>
        <v>1633286278</v>
      </c>
      <c r="U21" s="37"/>
      <c r="V21" s="37">
        <f>T21/درآمد!$F$11*100</f>
        <v>0.47443723104587759</v>
      </c>
      <c r="X21" s="40"/>
    </row>
    <row r="22" spans="1:24" ht="21.75" customHeight="1" x14ac:dyDescent="0.2">
      <c r="A22" s="58" t="s">
        <v>34</v>
      </c>
      <c r="B22" s="58"/>
      <c r="D22" s="37">
        <v>0</v>
      </c>
      <c r="E22" s="37"/>
      <c r="F22" s="37">
        <v>60180743634</v>
      </c>
      <c r="G22" s="37"/>
      <c r="H22" s="37">
        <v>0</v>
      </c>
      <c r="I22" s="37"/>
      <c r="J22" s="37">
        <f t="shared" si="0"/>
        <v>60180743634</v>
      </c>
      <c r="K22" s="37"/>
      <c r="L22" s="37">
        <f>J22/درآمد!$F$11*100</f>
        <v>17.481310996477241</v>
      </c>
      <c r="M22" s="37"/>
      <c r="N22" s="37">
        <v>0</v>
      </c>
      <c r="O22" s="37"/>
      <c r="P22" s="37">
        <v>60180743634</v>
      </c>
      <c r="Q22" s="37"/>
      <c r="R22" s="37">
        <v>0</v>
      </c>
      <c r="S22" s="37"/>
      <c r="T22" s="37">
        <f t="shared" si="1"/>
        <v>60180743634</v>
      </c>
      <c r="U22" s="37"/>
      <c r="V22" s="37">
        <f>T22/درآمد!$F$11*100</f>
        <v>17.481310996477241</v>
      </c>
      <c r="X22" s="40"/>
    </row>
    <row r="23" spans="1:24" ht="21.75" customHeight="1" x14ac:dyDescent="0.2">
      <c r="A23" s="58" t="s">
        <v>21</v>
      </c>
      <c r="B23" s="58"/>
      <c r="D23" s="37">
        <v>0</v>
      </c>
      <c r="E23" s="37"/>
      <c r="F23" s="37">
        <v>408803063</v>
      </c>
      <c r="G23" s="37"/>
      <c r="H23" s="37">
        <v>0</v>
      </c>
      <c r="I23" s="37"/>
      <c r="J23" s="37">
        <f t="shared" si="0"/>
        <v>408803063</v>
      </c>
      <c r="K23" s="37"/>
      <c r="L23" s="37">
        <f>J23/درآمد!$F$11*100</f>
        <v>0.11874917206204157</v>
      </c>
      <c r="M23" s="37"/>
      <c r="N23" s="37">
        <v>0</v>
      </c>
      <c r="O23" s="37"/>
      <c r="P23" s="37">
        <v>408803063</v>
      </c>
      <c r="Q23" s="37"/>
      <c r="R23" s="37">
        <v>0</v>
      </c>
      <c r="S23" s="37"/>
      <c r="T23" s="37">
        <f t="shared" si="1"/>
        <v>408803063</v>
      </c>
      <c r="U23" s="37"/>
      <c r="V23" s="37">
        <f>T23/درآمد!$F$11*100</f>
        <v>0.11874917206204157</v>
      </c>
      <c r="X23" s="40"/>
    </row>
    <row r="24" spans="1:24" ht="21.75" customHeight="1" x14ac:dyDescent="0.2">
      <c r="A24" s="58" t="s">
        <v>20</v>
      </c>
      <c r="B24" s="58"/>
      <c r="D24" s="37">
        <v>0</v>
      </c>
      <c r="E24" s="37"/>
      <c r="F24" s="37">
        <v>1391126643</v>
      </c>
      <c r="G24" s="37"/>
      <c r="H24" s="37">
        <v>0</v>
      </c>
      <c r="I24" s="37"/>
      <c r="J24" s="37">
        <f t="shared" si="0"/>
        <v>1391126643</v>
      </c>
      <c r="K24" s="37"/>
      <c r="L24" s="37">
        <f>J24/درآمد!$F$11*100</f>
        <v>0.40409466572342506</v>
      </c>
      <c r="M24" s="37"/>
      <c r="N24" s="37">
        <v>0</v>
      </c>
      <c r="O24" s="37"/>
      <c r="P24" s="37">
        <v>1391126643</v>
      </c>
      <c r="Q24" s="37"/>
      <c r="R24" s="37">
        <v>0</v>
      </c>
      <c r="S24" s="37"/>
      <c r="T24" s="37">
        <f t="shared" si="1"/>
        <v>1391126643</v>
      </c>
      <c r="U24" s="37"/>
      <c r="V24" s="37">
        <f>T24/درآمد!$F$11*100</f>
        <v>0.40409466572342506</v>
      </c>
      <c r="X24" s="40"/>
    </row>
    <row r="25" spans="1:24" ht="21.75" customHeight="1" x14ac:dyDescent="0.2">
      <c r="A25" s="58" t="s">
        <v>26</v>
      </c>
      <c r="B25" s="58"/>
      <c r="D25" s="37">
        <v>0</v>
      </c>
      <c r="E25" s="37"/>
      <c r="F25" s="37">
        <v>1002002400</v>
      </c>
      <c r="G25" s="37"/>
      <c r="H25" s="37">
        <v>0</v>
      </c>
      <c r="I25" s="37"/>
      <c r="J25" s="37">
        <f t="shared" si="0"/>
        <v>1002002400</v>
      </c>
      <c r="K25" s="37"/>
      <c r="L25" s="37">
        <f>J25/درآمد!$F$11*100</f>
        <v>0.29106180010245813</v>
      </c>
      <c r="M25" s="37"/>
      <c r="N25" s="37">
        <v>0</v>
      </c>
      <c r="O25" s="37"/>
      <c r="P25" s="37">
        <v>1002002400</v>
      </c>
      <c r="Q25" s="37"/>
      <c r="R25" s="37">
        <v>0</v>
      </c>
      <c r="S25" s="37"/>
      <c r="T25" s="37">
        <f t="shared" si="1"/>
        <v>1002002400</v>
      </c>
      <c r="U25" s="37"/>
      <c r="V25" s="37">
        <f>T25/درآمد!$F$11*100</f>
        <v>0.29106180010245813</v>
      </c>
      <c r="X25" s="40"/>
    </row>
    <row r="26" spans="1:24" ht="21.75" customHeight="1" x14ac:dyDescent="0.2">
      <c r="A26" s="58" t="s">
        <v>44</v>
      </c>
      <c r="B26" s="58"/>
      <c r="D26" s="37">
        <v>0</v>
      </c>
      <c r="E26" s="37"/>
      <c r="F26" s="37">
        <v>-8029467942</v>
      </c>
      <c r="G26" s="37"/>
      <c r="H26" s="37">
        <v>0</v>
      </c>
      <c r="I26" s="37"/>
      <c r="J26" s="37">
        <f t="shared" si="0"/>
        <v>-8029467942</v>
      </c>
      <c r="K26" s="37"/>
      <c r="L26" s="37">
        <f>J26/درآمد!$F$11*100</f>
        <v>-2.3324009933144869</v>
      </c>
      <c r="M26" s="37"/>
      <c r="N26" s="37">
        <v>0</v>
      </c>
      <c r="O26" s="37"/>
      <c r="P26" s="37">
        <v>-8029467943</v>
      </c>
      <c r="Q26" s="37"/>
      <c r="R26" s="37">
        <v>0</v>
      </c>
      <c r="S26" s="37"/>
      <c r="T26" s="37">
        <f t="shared" si="1"/>
        <v>-8029467943</v>
      </c>
      <c r="U26" s="37"/>
      <c r="V26" s="37">
        <f>T26/درآمد!$F$11*100</f>
        <v>-2.332400993604967</v>
      </c>
      <c r="X26" s="40"/>
    </row>
    <row r="27" spans="1:24" ht="21.75" customHeight="1" x14ac:dyDescent="0.2">
      <c r="A27" s="58" t="s">
        <v>65</v>
      </c>
      <c r="B27" s="58"/>
      <c r="D27" s="37">
        <v>0</v>
      </c>
      <c r="E27" s="37"/>
      <c r="F27" s="37">
        <v>-235871382</v>
      </c>
      <c r="G27" s="37"/>
      <c r="H27" s="37">
        <v>0</v>
      </c>
      <c r="I27" s="37"/>
      <c r="J27" s="37">
        <f t="shared" si="0"/>
        <v>-235871382</v>
      </c>
      <c r="K27" s="37"/>
      <c r="L27" s="37">
        <f>J27/درآمد!$F$11*100</f>
        <v>-6.8515952693900276E-2</v>
      </c>
      <c r="M27" s="37"/>
      <c r="N27" s="37">
        <v>0</v>
      </c>
      <c r="O27" s="37"/>
      <c r="P27" s="37">
        <v>-235871383</v>
      </c>
      <c r="Q27" s="37"/>
      <c r="R27" s="37">
        <v>0</v>
      </c>
      <c r="S27" s="37"/>
      <c r="T27" s="37">
        <f t="shared" si="1"/>
        <v>-235871383</v>
      </c>
      <c r="U27" s="37"/>
      <c r="V27" s="37">
        <f>T27/درآمد!$F$11*100</f>
        <v>-6.8515952984380415E-2</v>
      </c>
      <c r="X27" s="40"/>
    </row>
    <row r="28" spans="1:24" ht="21.75" customHeight="1" x14ac:dyDescent="0.2">
      <c r="A28" s="58" t="s">
        <v>55</v>
      </c>
      <c r="B28" s="58"/>
      <c r="D28" s="37">
        <v>0</v>
      </c>
      <c r="E28" s="37"/>
      <c r="F28" s="37">
        <v>168985796</v>
      </c>
      <c r="G28" s="37"/>
      <c r="H28" s="37">
        <v>0</v>
      </c>
      <c r="I28" s="37"/>
      <c r="J28" s="37">
        <f t="shared" si="0"/>
        <v>168985796</v>
      </c>
      <c r="K28" s="37"/>
      <c r="L28" s="37">
        <f>J28/درآمد!$F$11*100</f>
        <v>4.9087018130402456E-2</v>
      </c>
      <c r="M28" s="37"/>
      <c r="N28" s="37">
        <v>0</v>
      </c>
      <c r="O28" s="37"/>
      <c r="P28" s="37">
        <v>168985796</v>
      </c>
      <c r="Q28" s="37"/>
      <c r="R28" s="37">
        <v>0</v>
      </c>
      <c r="S28" s="37"/>
      <c r="T28" s="37">
        <f t="shared" si="1"/>
        <v>168985796</v>
      </c>
      <c r="U28" s="37"/>
      <c r="V28" s="37">
        <f>T28/درآمد!$F$11*100</f>
        <v>4.9087018130402456E-2</v>
      </c>
      <c r="X28" s="40"/>
    </row>
    <row r="29" spans="1:24" ht="21.75" customHeight="1" x14ac:dyDescent="0.2">
      <c r="A29" s="58" t="s">
        <v>70</v>
      </c>
      <c r="B29" s="58"/>
      <c r="D29" s="37">
        <v>0</v>
      </c>
      <c r="E29" s="37"/>
      <c r="F29" s="37">
        <v>2057683500</v>
      </c>
      <c r="G29" s="37"/>
      <c r="H29" s="37">
        <v>0</v>
      </c>
      <c r="I29" s="37"/>
      <c r="J29" s="37">
        <f t="shared" si="0"/>
        <v>2057683500</v>
      </c>
      <c r="K29" s="37"/>
      <c r="L29" s="37">
        <f>J29/درآمد!$F$11*100</f>
        <v>0.59771619663897646</v>
      </c>
      <c r="M29" s="37"/>
      <c r="N29" s="37">
        <v>0</v>
      </c>
      <c r="O29" s="37"/>
      <c r="P29" s="37">
        <v>2057683500</v>
      </c>
      <c r="Q29" s="37"/>
      <c r="R29" s="37">
        <v>0</v>
      </c>
      <c r="S29" s="37"/>
      <c r="T29" s="37">
        <f t="shared" si="1"/>
        <v>2057683500</v>
      </c>
      <c r="U29" s="37"/>
      <c r="V29" s="37">
        <f>T29/درآمد!$F$11*100</f>
        <v>0.59771619663897646</v>
      </c>
      <c r="X29" s="40"/>
    </row>
    <row r="30" spans="1:24" ht="21.75" customHeight="1" x14ac:dyDescent="0.2">
      <c r="A30" s="58" t="s">
        <v>64</v>
      </c>
      <c r="B30" s="58"/>
      <c r="D30" s="37">
        <v>0</v>
      </c>
      <c r="E30" s="37"/>
      <c r="F30" s="37">
        <v>15094239304</v>
      </c>
      <c r="G30" s="37"/>
      <c r="H30" s="37">
        <v>0</v>
      </c>
      <c r="I30" s="37"/>
      <c r="J30" s="37">
        <f t="shared" si="0"/>
        <v>15094239304</v>
      </c>
      <c r="K30" s="37"/>
      <c r="L30" s="37">
        <f>J30/درآمد!$F$11*100</f>
        <v>4.3845767864423433</v>
      </c>
      <c r="M30" s="37"/>
      <c r="N30" s="37">
        <v>0</v>
      </c>
      <c r="O30" s="37"/>
      <c r="P30" s="37">
        <v>15094239304</v>
      </c>
      <c r="Q30" s="37"/>
      <c r="R30" s="37">
        <v>0</v>
      </c>
      <c r="S30" s="37"/>
      <c r="T30" s="37">
        <f t="shared" si="1"/>
        <v>15094239304</v>
      </c>
      <c r="U30" s="37"/>
      <c r="V30" s="37">
        <f>T30/درآمد!$F$11*100</f>
        <v>4.3845767864423433</v>
      </c>
      <c r="X30" s="40"/>
    </row>
    <row r="31" spans="1:24" ht="21.75" customHeight="1" x14ac:dyDescent="0.2">
      <c r="A31" s="58" t="s">
        <v>24</v>
      </c>
      <c r="B31" s="58"/>
      <c r="D31" s="37">
        <v>0</v>
      </c>
      <c r="E31" s="37"/>
      <c r="F31" s="37">
        <v>5210786863</v>
      </c>
      <c r="G31" s="37"/>
      <c r="H31" s="37">
        <v>0</v>
      </c>
      <c r="I31" s="37"/>
      <c r="J31" s="37">
        <f t="shared" si="0"/>
        <v>5210786863</v>
      </c>
      <c r="K31" s="37"/>
      <c r="L31" s="37">
        <f>J31/درآمد!$F$11*100</f>
        <v>1.5136301113600334</v>
      </c>
      <c r="M31" s="37"/>
      <c r="N31" s="37">
        <v>0</v>
      </c>
      <c r="O31" s="37"/>
      <c r="P31" s="37">
        <v>5210786863</v>
      </c>
      <c r="Q31" s="37"/>
      <c r="R31" s="37">
        <v>0</v>
      </c>
      <c r="S31" s="37"/>
      <c r="T31" s="37">
        <f t="shared" si="1"/>
        <v>5210786863</v>
      </c>
      <c r="U31" s="37"/>
      <c r="V31" s="37">
        <f>T31/درآمد!$F$11*100</f>
        <v>1.5136301113600334</v>
      </c>
      <c r="X31" s="40"/>
    </row>
    <row r="32" spans="1:24" ht="21.75" customHeight="1" x14ac:dyDescent="0.2">
      <c r="A32" s="58" t="s">
        <v>27</v>
      </c>
      <c r="B32" s="58"/>
      <c r="D32" s="37">
        <v>0</v>
      </c>
      <c r="E32" s="37"/>
      <c r="F32" s="37">
        <v>1242788159</v>
      </c>
      <c r="G32" s="37"/>
      <c r="H32" s="37">
        <v>0</v>
      </c>
      <c r="I32" s="37"/>
      <c r="J32" s="37">
        <f t="shared" si="0"/>
        <v>1242788159</v>
      </c>
      <c r="K32" s="37"/>
      <c r="L32" s="37">
        <f>J32/درآمد!$F$11*100</f>
        <v>0.36100528172842694</v>
      </c>
      <c r="M32" s="37"/>
      <c r="N32" s="37">
        <v>0</v>
      </c>
      <c r="O32" s="37"/>
      <c r="P32" s="37">
        <v>1242788159</v>
      </c>
      <c r="Q32" s="37"/>
      <c r="R32" s="37">
        <v>0</v>
      </c>
      <c r="S32" s="37"/>
      <c r="T32" s="37">
        <f t="shared" si="1"/>
        <v>1242788159</v>
      </c>
      <c r="U32" s="37"/>
      <c r="V32" s="37">
        <f>T32/درآمد!$F$11*100</f>
        <v>0.36100528172842694</v>
      </c>
      <c r="X32" s="40"/>
    </row>
    <row r="33" spans="1:24" ht="21.75" customHeight="1" x14ac:dyDescent="0.2">
      <c r="A33" s="58" t="s">
        <v>68</v>
      </c>
      <c r="B33" s="58"/>
      <c r="D33" s="37">
        <v>0</v>
      </c>
      <c r="E33" s="37"/>
      <c r="F33" s="37">
        <v>11042733728</v>
      </c>
      <c r="G33" s="37"/>
      <c r="H33" s="37">
        <v>0</v>
      </c>
      <c r="I33" s="37"/>
      <c r="J33" s="37">
        <f t="shared" si="0"/>
        <v>11042733728</v>
      </c>
      <c r="K33" s="37"/>
      <c r="L33" s="37">
        <f>J33/درآمد!$F$11*100</f>
        <v>3.2076948687186855</v>
      </c>
      <c r="M33" s="37"/>
      <c r="N33" s="37">
        <v>0</v>
      </c>
      <c r="O33" s="37"/>
      <c r="P33" s="37">
        <v>11042733728</v>
      </c>
      <c r="Q33" s="37"/>
      <c r="R33" s="37">
        <v>0</v>
      </c>
      <c r="S33" s="37"/>
      <c r="T33" s="37">
        <f t="shared" si="1"/>
        <v>11042733728</v>
      </c>
      <c r="U33" s="37"/>
      <c r="V33" s="37">
        <f>T33/درآمد!$F$11*100</f>
        <v>3.2076948687186855</v>
      </c>
      <c r="X33" s="40"/>
    </row>
    <row r="34" spans="1:24" ht="21.75" customHeight="1" x14ac:dyDescent="0.2">
      <c r="A34" s="58" t="s">
        <v>41</v>
      </c>
      <c r="B34" s="58"/>
      <c r="D34" s="37">
        <v>0</v>
      </c>
      <c r="E34" s="37"/>
      <c r="F34" s="37">
        <v>91850220</v>
      </c>
      <c r="G34" s="37"/>
      <c r="H34" s="37">
        <v>0</v>
      </c>
      <c r="I34" s="37"/>
      <c r="J34" s="37">
        <f t="shared" si="0"/>
        <v>91850220</v>
      </c>
      <c r="K34" s="37"/>
      <c r="L34" s="37">
        <f>J34/درآمد!$F$11*100</f>
        <v>2.6680665009391997E-2</v>
      </c>
      <c r="M34" s="37"/>
      <c r="N34" s="37">
        <v>0</v>
      </c>
      <c r="O34" s="37"/>
      <c r="P34" s="37">
        <v>91850220</v>
      </c>
      <c r="Q34" s="37"/>
      <c r="R34" s="37">
        <v>0</v>
      </c>
      <c r="S34" s="37"/>
      <c r="T34" s="37">
        <f t="shared" si="1"/>
        <v>91850220</v>
      </c>
      <c r="U34" s="37"/>
      <c r="V34" s="37">
        <f>T34/درآمد!$F$11*100</f>
        <v>2.6680665009391997E-2</v>
      </c>
      <c r="X34" s="40"/>
    </row>
    <row r="35" spans="1:24" ht="21.75" customHeight="1" x14ac:dyDescent="0.2">
      <c r="A35" s="58" t="s">
        <v>43</v>
      </c>
      <c r="B35" s="58"/>
      <c r="D35" s="37">
        <v>0</v>
      </c>
      <c r="E35" s="37"/>
      <c r="F35" s="37">
        <v>31918621089</v>
      </c>
      <c r="G35" s="37"/>
      <c r="H35" s="37">
        <v>0</v>
      </c>
      <c r="I35" s="37"/>
      <c r="J35" s="37">
        <f t="shared" si="0"/>
        <v>31918621089</v>
      </c>
      <c r="K35" s="37"/>
      <c r="L35" s="37">
        <f>J35/درآمد!$F$11*100</f>
        <v>9.2717256075959718</v>
      </c>
      <c r="M35" s="37"/>
      <c r="N35" s="37">
        <v>0</v>
      </c>
      <c r="O35" s="37"/>
      <c r="P35" s="37">
        <v>31918621089</v>
      </c>
      <c r="Q35" s="37"/>
      <c r="R35" s="37">
        <v>0</v>
      </c>
      <c r="S35" s="37"/>
      <c r="T35" s="37">
        <f t="shared" si="1"/>
        <v>31918621089</v>
      </c>
      <c r="U35" s="37"/>
      <c r="V35" s="37">
        <f>T35/درآمد!$F$11*100</f>
        <v>9.2717256075959718</v>
      </c>
      <c r="X35" s="40"/>
    </row>
    <row r="36" spans="1:24" ht="21.75" customHeight="1" x14ac:dyDescent="0.2">
      <c r="A36" s="58" t="s">
        <v>31</v>
      </c>
      <c r="B36" s="58"/>
      <c r="D36" s="37">
        <v>0</v>
      </c>
      <c r="E36" s="37"/>
      <c r="F36" s="37">
        <v>7797271191</v>
      </c>
      <c r="G36" s="37"/>
      <c r="H36" s="37">
        <v>0</v>
      </c>
      <c r="I36" s="37"/>
      <c r="J36" s="37">
        <f t="shared" si="0"/>
        <v>7797271191</v>
      </c>
      <c r="K36" s="37"/>
      <c r="L36" s="37">
        <f>J36/درآمد!$F$11*100</f>
        <v>2.264952447957707</v>
      </c>
      <c r="M36" s="37"/>
      <c r="N36" s="37">
        <v>0</v>
      </c>
      <c r="O36" s="37"/>
      <c r="P36" s="37">
        <v>7797271191</v>
      </c>
      <c r="Q36" s="37"/>
      <c r="R36" s="37">
        <v>0</v>
      </c>
      <c r="S36" s="37"/>
      <c r="T36" s="37">
        <f t="shared" si="1"/>
        <v>7797271191</v>
      </c>
      <c r="U36" s="37"/>
      <c r="V36" s="37">
        <f>T36/درآمد!$F$11*100</f>
        <v>2.264952447957707</v>
      </c>
      <c r="X36" s="40"/>
    </row>
    <row r="37" spans="1:24" ht="21.75" customHeight="1" x14ac:dyDescent="0.2">
      <c r="A37" s="58" t="s">
        <v>61</v>
      </c>
      <c r="B37" s="58"/>
      <c r="D37" s="37">
        <v>0</v>
      </c>
      <c r="E37" s="37"/>
      <c r="F37" s="37">
        <v>8894820828</v>
      </c>
      <c r="G37" s="37"/>
      <c r="H37" s="37">
        <v>0</v>
      </c>
      <c r="I37" s="37"/>
      <c r="J37" s="37">
        <f t="shared" si="0"/>
        <v>8894820828</v>
      </c>
      <c r="K37" s="37"/>
      <c r="L37" s="37">
        <f>J37/درآمد!$F$11*100</f>
        <v>2.5837688230951512</v>
      </c>
      <c r="M37" s="37"/>
      <c r="N37" s="37">
        <v>0</v>
      </c>
      <c r="O37" s="37"/>
      <c r="P37" s="37">
        <v>8894820828</v>
      </c>
      <c r="Q37" s="37"/>
      <c r="R37" s="37">
        <v>0</v>
      </c>
      <c r="S37" s="37"/>
      <c r="T37" s="37">
        <f t="shared" si="1"/>
        <v>8894820828</v>
      </c>
      <c r="U37" s="37"/>
      <c r="V37" s="37">
        <f>T37/درآمد!$F$11*100</f>
        <v>2.5837688230951512</v>
      </c>
      <c r="X37" s="40"/>
    </row>
    <row r="38" spans="1:24" ht="21.75" customHeight="1" x14ac:dyDescent="0.2">
      <c r="A38" s="58" t="s">
        <v>25</v>
      </c>
      <c r="B38" s="58"/>
      <c r="D38" s="37">
        <v>0</v>
      </c>
      <c r="E38" s="37"/>
      <c r="F38" s="37">
        <v>5001065550</v>
      </c>
      <c r="G38" s="37"/>
      <c r="H38" s="37">
        <v>0</v>
      </c>
      <c r="I38" s="37"/>
      <c r="J38" s="37">
        <f t="shared" si="0"/>
        <v>5001065550</v>
      </c>
      <c r="K38" s="37"/>
      <c r="L38" s="37">
        <f>J38/درآمد!$F$11*100</f>
        <v>1.4527102344399472</v>
      </c>
      <c r="M38" s="37"/>
      <c r="N38" s="37">
        <v>0</v>
      </c>
      <c r="O38" s="37"/>
      <c r="P38" s="37">
        <v>5001065550</v>
      </c>
      <c r="Q38" s="37"/>
      <c r="R38" s="37">
        <v>0</v>
      </c>
      <c r="S38" s="37"/>
      <c r="T38" s="37">
        <f t="shared" si="1"/>
        <v>5001065550</v>
      </c>
      <c r="U38" s="37"/>
      <c r="V38" s="37">
        <f>T38/درآمد!$F$11*100</f>
        <v>1.4527102344399472</v>
      </c>
      <c r="X38" s="40"/>
    </row>
    <row r="39" spans="1:24" ht="21.75" customHeight="1" x14ac:dyDescent="0.2">
      <c r="A39" s="58" t="s">
        <v>67</v>
      </c>
      <c r="B39" s="58"/>
      <c r="D39" s="37">
        <v>0</v>
      </c>
      <c r="E39" s="37"/>
      <c r="F39" s="37">
        <v>4081597929</v>
      </c>
      <c r="G39" s="37"/>
      <c r="H39" s="37">
        <v>0</v>
      </c>
      <c r="I39" s="37"/>
      <c r="J39" s="37">
        <f t="shared" si="0"/>
        <v>4081597929</v>
      </c>
      <c r="K39" s="37"/>
      <c r="L39" s="37">
        <f>J39/درآمد!$F$11*100</f>
        <v>1.1856231487162159</v>
      </c>
      <c r="M39" s="37"/>
      <c r="N39" s="37">
        <v>0</v>
      </c>
      <c r="O39" s="37"/>
      <c r="P39" s="37">
        <v>4081597929</v>
      </c>
      <c r="Q39" s="37"/>
      <c r="R39" s="37">
        <v>0</v>
      </c>
      <c r="S39" s="37"/>
      <c r="T39" s="37">
        <f t="shared" si="1"/>
        <v>4081597929</v>
      </c>
      <c r="U39" s="37"/>
      <c r="V39" s="37">
        <f>T39/درآمد!$F$11*100</f>
        <v>1.1856231487162159</v>
      </c>
      <c r="X39" s="40"/>
    </row>
    <row r="40" spans="1:24" ht="21.75" customHeight="1" x14ac:dyDescent="0.2">
      <c r="A40" s="58" t="s">
        <v>52</v>
      </c>
      <c r="B40" s="58"/>
      <c r="D40" s="37">
        <v>0</v>
      </c>
      <c r="E40" s="37"/>
      <c r="F40" s="37">
        <v>1536980</v>
      </c>
      <c r="G40" s="37"/>
      <c r="H40" s="37">
        <v>0</v>
      </c>
      <c r="I40" s="37"/>
      <c r="J40" s="37">
        <f t="shared" si="0"/>
        <v>1536980</v>
      </c>
      <c r="K40" s="37"/>
      <c r="L40" s="37">
        <f>J40/درآمد!$F$11*100</f>
        <v>4.4646216967292307E-4</v>
      </c>
      <c r="M40" s="37"/>
      <c r="N40" s="37">
        <v>0</v>
      </c>
      <c r="O40" s="37"/>
      <c r="P40" s="37">
        <v>1536980</v>
      </c>
      <c r="Q40" s="37"/>
      <c r="R40" s="37">
        <v>0</v>
      </c>
      <c r="S40" s="37"/>
      <c r="T40" s="37">
        <f t="shared" si="1"/>
        <v>1536980</v>
      </c>
      <c r="U40" s="37"/>
      <c r="V40" s="37">
        <f>T40/درآمد!$F$11*100</f>
        <v>4.4646216967292307E-4</v>
      </c>
      <c r="X40" s="40"/>
    </row>
    <row r="41" spans="1:24" ht="21.75" customHeight="1" x14ac:dyDescent="0.2">
      <c r="A41" s="58" t="s">
        <v>30</v>
      </c>
      <c r="B41" s="58"/>
      <c r="D41" s="37">
        <v>0</v>
      </c>
      <c r="E41" s="37"/>
      <c r="F41" s="37">
        <v>3047266736</v>
      </c>
      <c r="G41" s="37"/>
      <c r="H41" s="37">
        <v>0</v>
      </c>
      <c r="I41" s="37"/>
      <c r="J41" s="37">
        <f t="shared" si="0"/>
        <v>3047266736</v>
      </c>
      <c r="K41" s="37"/>
      <c r="L41" s="37">
        <f>J41/درآمد!$F$11*100</f>
        <v>0.88517047621093725</v>
      </c>
      <c r="M41" s="37"/>
      <c r="N41" s="37">
        <v>0</v>
      </c>
      <c r="O41" s="37"/>
      <c r="P41" s="37">
        <v>3047266736</v>
      </c>
      <c r="Q41" s="37"/>
      <c r="R41" s="37">
        <v>0</v>
      </c>
      <c r="S41" s="37"/>
      <c r="T41" s="37">
        <f t="shared" si="1"/>
        <v>3047266736</v>
      </c>
      <c r="U41" s="37"/>
      <c r="V41" s="37">
        <f>T41/درآمد!$F$11*100</f>
        <v>0.88517047621093725</v>
      </c>
      <c r="X41" s="40"/>
    </row>
    <row r="42" spans="1:24" ht="21.75" customHeight="1" x14ac:dyDescent="0.2">
      <c r="A42" s="58" t="s">
        <v>23</v>
      </c>
      <c r="B42" s="58"/>
      <c r="D42" s="37">
        <v>0</v>
      </c>
      <c r="E42" s="37"/>
      <c r="F42" s="37">
        <v>6335878125</v>
      </c>
      <c r="G42" s="37"/>
      <c r="H42" s="37">
        <v>0</v>
      </c>
      <c r="I42" s="37"/>
      <c r="J42" s="37">
        <f t="shared" si="0"/>
        <v>6335878125</v>
      </c>
      <c r="K42" s="37"/>
      <c r="L42" s="37">
        <f>J42/درآمد!$F$11*100</f>
        <v>1.8404467816566978</v>
      </c>
      <c r="M42" s="37"/>
      <c r="N42" s="37">
        <v>0</v>
      </c>
      <c r="O42" s="37"/>
      <c r="P42" s="37">
        <v>6335878125</v>
      </c>
      <c r="Q42" s="37"/>
      <c r="R42" s="37">
        <v>0</v>
      </c>
      <c r="S42" s="37"/>
      <c r="T42" s="37">
        <f t="shared" si="1"/>
        <v>6335878125</v>
      </c>
      <c r="U42" s="37"/>
      <c r="V42" s="37">
        <f>T42/درآمد!$F$11*100</f>
        <v>1.8404467816566978</v>
      </c>
      <c r="X42" s="40"/>
    </row>
    <row r="43" spans="1:24" ht="21.75" customHeight="1" x14ac:dyDescent="0.2">
      <c r="A43" s="58" t="s">
        <v>22</v>
      </c>
      <c r="B43" s="58"/>
      <c r="D43" s="37">
        <v>0</v>
      </c>
      <c r="E43" s="37"/>
      <c r="F43" s="37">
        <v>2223127072</v>
      </c>
      <c r="G43" s="37"/>
      <c r="H43" s="37">
        <v>0</v>
      </c>
      <c r="I43" s="37"/>
      <c r="J43" s="37">
        <f t="shared" si="0"/>
        <v>2223127072</v>
      </c>
      <c r="K43" s="37"/>
      <c r="L43" s="37">
        <f>J43/درآمد!$F$11*100</f>
        <v>0.64577426903650836</v>
      </c>
      <c r="M43" s="37"/>
      <c r="N43" s="37">
        <v>0</v>
      </c>
      <c r="O43" s="37"/>
      <c r="P43" s="37">
        <v>2223127072</v>
      </c>
      <c r="Q43" s="37"/>
      <c r="R43" s="37">
        <v>0</v>
      </c>
      <c r="S43" s="37"/>
      <c r="T43" s="37">
        <f t="shared" si="1"/>
        <v>2223127072</v>
      </c>
      <c r="U43" s="37"/>
      <c r="V43" s="37">
        <f>T43/درآمد!$F$11*100</f>
        <v>0.64577426903650836</v>
      </c>
      <c r="X43" s="40"/>
    </row>
    <row r="44" spans="1:24" ht="21.75" customHeight="1" x14ac:dyDescent="0.2">
      <c r="A44" s="58" t="s">
        <v>42</v>
      </c>
      <c r="B44" s="58"/>
      <c r="D44" s="37">
        <v>0</v>
      </c>
      <c r="E44" s="37"/>
      <c r="F44" s="37">
        <v>-90458550</v>
      </c>
      <c r="G44" s="37"/>
      <c r="H44" s="37">
        <v>0</v>
      </c>
      <c r="I44" s="37"/>
      <c r="J44" s="37">
        <f t="shared" si="0"/>
        <v>-90458550</v>
      </c>
      <c r="K44" s="37"/>
      <c r="L44" s="37">
        <f>J44/درآمد!$F$11*100</f>
        <v>-2.6276412509249693E-2</v>
      </c>
      <c r="M44" s="37"/>
      <c r="N44" s="37">
        <v>0</v>
      </c>
      <c r="O44" s="37"/>
      <c r="P44" s="37">
        <v>-90458550</v>
      </c>
      <c r="Q44" s="37"/>
      <c r="R44" s="37">
        <v>0</v>
      </c>
      <c r="S44" s="37"/>
      <c r="T44" s="37">
        <f t="shared" si="1"/>
        <v>-90458550</v>
      </c>
      <c r="U44" s="37"/>
      <c r="V44" s="37">
        <f>T44/درآمد!$F$11*100</f>
        <v>-2.6276412509249693E-2</v>
      </c>
      <c r="X44" s="40"/>
    </row>
    <row r="45" spans="1:24" ht="21.75" customHeight="1" x14ac:dyDescent="0.2">
      <c r="A45" s="58" t="s">
        <v>19</v>
      </c>
      <c r="B45" s="58"/>
      <c r="D45" s="37">
        <v>0</v>
      </c>
      <c r="E45" s="37"/>
      <c r="F45" s="37">
        <v>144336060</v>
      </c>
      <c r="G45" s="37"/>
      <c r="H45" s="37">
        <v>0</v>
      </c>
      <c r="I45" s="37"/>
      <c r="J45" s="37">
        <f t="shared" si="0"/>
        <v>144336060</v>
      </c>
      <c r="K45" s="37"/>
      <c r="L45" s="37">
        <f>J45/درآمد!$F$11*100</f>
        <v>4.1926759300473133E-2</v>
      </c>
      <c r="M45" s="37"/>
      <c r="N45" s="37">
        <v>0</v>
      </c>
      <c r="O45" s="37"/>
      <c r="P45" s="37">
        <v>144336060</v>
      </c>
      <c r="Q45" s="37"/>
      <c r="R45" s="37">
        <v>0</v>
      </c>
      <c r="S45" s="37"/>
      <c r="T45" s="37">
        <f t="shared" si="1"/>
        <v>144336060</v>
      </c>
      <c r="U45" s="37"/>
      <c r="V45" s="37">
        <f>T45/درآمد!$F$11*100</f>
        <v>4.1926759300473133E-2</v>
      </c>
      <c r="X45" s="40"/>
    </row>
    <row r="46" spans="1:24" ht="21.75" customHeight="1" x14ac:dyDescent="0.2">
      <c r="A46" s="58" t="s">
        <v>73</v>
      </c>
      <c r="B46" s="58"/>
      <c r="D46" s="37">
        <v>0</v>
      </c>
      <c r="E46" s="37"/>
      <c r="F46" s="37">
        <v>4057641909</v>
      </c>
      <c r="G46" s="37"/>
      <c r="H46" s="37">
        <v>0</v>
      </c>
      <c r="I46" s="37"/>
      <c r="J46" s="37">
        <f t="shared" si="0"/>
        <v>4057641909</v>
      </c>
      <c r="K46" s="37"/>
      <c r="L46" s="37">
        <f>J46/درآمد!$F$11*100</f>
        <v>1.1786644006089353</v>
      </c>
      <c r="M46" s="37"/>
      <c r="N46" s="37">
        <v>0</v>
      </c>
      <c r="O46" s="37"/>
      <c r="P46" s="37">
        <v>4057641909</v>
      </c>
      <c r="Q46" s="37"/>
      <c r="R46" s="37">
        <v>0</v>
      </c>
      <c r="S46" s="37"/>
      <c r="T46" s="37">
        <f t="shared" si="1"/>
        <v>4057641909</v>
      </c>
      <c r="U46" s="37"/>
      <c r="V46" s="37">
        <f>T46/درآمد!$F$11*100</f>
        <v>1.1786644006089353</v>
      </c>
      <c r="X46" s="40"/>
    </row>
    <row r="47" spans="1:24" ht="21.75" customHeight="1" x14ac:dyDescent="0.2">
      <c r="A47" s="58" t="s">
        <v>51</v>
      </c>
      <c r="B47" s="58"/>
      <c r="D47" s="37">
        <v>0</v>
      </c>
      <c r="E47" s="37"/>
      <c r="F47" s="37">
        <v>62081862898</v>
      </c>
      <c r="G47" s="37"/>
      <c r="H47" s="37">
        <v>0</v>
      </c>
      <c r="I47" s="37"/>
      <c r="J47" s="37">
        <f t="shared" si="0"/>
        <v>62081862898</v>
      </c>
      <c r="K47" s="37"/>
      <c r="L47" s="37">
        <f>J47/درآمد!$F$11*100</f>
        <v>18.033548391506734</v>
      </c>
      <c r="M47" s="37"/>
      <c r="N47" s="37">
        <v>0</v>
      </c>
      <c r="O47" s="37"/>
      <c r="P47" s="37">
        <v>62081862898</v>
      </c>
      <c r="Q47" s="37"/>
      <c r="R47" s="37">
        <v>0</v>
      </c>
      <c r="S47" s="37"/>
      <c r="T47" s="37">
        <f t="shared" si="1"/>
        <v>62081862898</v>
      </c>
      <c r="U47" s="37"/>
      <c r="V47" s="37">
        <f>T47/درآمد!$F$11*100</f>
        <v>18.033548391506734</v>
      </c>
      <c r="X47" s="40"/>
    </row>
    <row r="48" spans="1:24" ht="21.75" customHeight="1" x14ac:dyDescent="0.2">
      <c r="A48" s="58" t="s">
        <v>29</v>
      </c>
      <c r="B48" s="58"/>
      <c r="D48" s="37">
        <v>0</v>
      </c>
      <c r="E48" s="37"/>
      <c r="F48" s="37">
        <v>22945761380</v>
      </c>
      <c r="G48" s="37"/>
      <c r="H48" s="37">
        <v>0</v>
      </c>
      <c r="I48" s="37"/>
      <c r="J48" s="37">
        <f t="shared" si="0"/>
        <v>22945761380</v>
      </c>
      <c r="K48" s="37"/>
      <c r="L48" s="37">
        <f>J48/درآمد!$F$11*100</f>
        <v>6.6652880392145413</v>
      </c>
      <c r="M48" s="37"/>
      <c r="N48" s="37">
        <v>0</v>
      </c>
      <c r="O48" s="37"/>
      <c r="P48" s="37">
        <v>22945761380</v>
      </c>
      <c r="Q48" s="37"/>
      <c r="R48" s="37">
        <v>0</v>
      </c>
      <c r="S48" s="37"/>
      <c r="T48" s="37">
        <f t="shared" si="1"/>
        <v>22945761380</v>
      </c>
      <c r="U48" s="37"/>
      <c r="V48" s="37">
        <f>T48/درآمد!$F$11*100</f>
        <v>6.6652880392145413</v>
      </c>
      <c r="X48" s="40"/>
    </row>
    <row r="49" spans="1:24" ht="21.75" customHeight="1" x14ac:dyDescent="0.2">
      <c r="A49" s="58" t="s">
        <v>39</v>
      </c>
      <c r="B49" s="58"/>
      <c r="D49" s="37">
        <v>0</v>
      </c>
      <c r="E49" s="37"/>
      <c r="F49" s="37">
        <v>1897971614</v>
      </c>
      <c r="G49" s="37"/>
      <c r="H49" s="37">
        <v>0</v>
      </c>
      <c r="I49" s="37"/>
      <c r="J49" s="37">
        <f t="shared" si="0"/>
        <v>1897971614</v>
      </c>
      <c r="K49" s="37"/>
      <c r="L49" s="37">
        <f>J49/درآمد!$F$11*100</f>
        <v>0.55132306520843444</v>
      </c>
      <c r="M49" s="37"/>
      <c r="N49" s="37">
        <v>0</v>
      </c>
      <c r="O49" s="37"/>
      <c r="P49" s="37">
        <v>1897971614</v>
      </c>
      <c r="Q49" s="37"/>
      <c r="R49" s="37">
        <v>0</v>
      </c>
      <c r="S49" s="37"/>
      <c r="T49" s="37">
        <f t="shared" si="1"/>
        <v>1897971614</v>
      </c>
      <c r="U49" s="37"/>
      <c r="V49" s="37">
        <f>T49/درآمد!$F$11*100</f>
        <v>0.55132306520843444</v>
      </c>
      <c r="X49" s="40"/>
    </row>
    <row r="50" spans="1:24" ht="21.75" customHeight="1" x14ac:dyDescent="0.2">
      <c r="A50" s="58" t="s">
        <v>28</v>
      </c>
      <c r="B50" s="58"/>
      <c r="D50" s="37">
        <v>0</v>
      </c>
      <c r="E50" s="37"/>
      <c r="F50" s="37">
        <v>2505864035</v>
      </c>
      <c r="G50" s="37"/>
      <c r="H50" s="37">
        <v>0</v>
      </c>
      <c r="I50" s="37"/>
      <c r="J50" s="37">
        <f t="shared" si="0"/>
        <v>2505864035</v>
      </c>
      <c r="K50" s="37"/>
      <c r="L50" s="37">
        <f>J50/درآمد!$F$11*100</f>
        <v>0.72790374238535671</v>
      </c>
      <c r="M50" s="37"/>
      <c r="N50" s="37">
        <v>0</v>
      </c>
      <c r="O50" s="37"/>
      <c r="P50" s="37">
        <v>2505864035</v>
      </c>
      <c r="Q50" s="37"/>
      <c r="R50" s="37">
        <v>0</v>
      </c>
      <c r="S50" s="37"/>
      <c r="T50" s="37">
        <f t="shared" si="1"/>
        <v>2505864035</v>
      </c>
      <c r="U50" s="37"/>
      <c r="V50" s="37">
        <f>T50/درآمد!$F$11*100</f>
        <v>0.72790374238535671</v>
      </c>
      <c r="X50" s="40"/>
    </row>
    <row r="51" spans="1:24" ht="21.75" customHeight="1" x14ac:dyDescent="0.2">
      <c r="A51" s="58" t="s">
        <v>58</v>
      </c>
      <c r="B51" s="58"/>
      <c r="D51" s="37">
        <v>0</v>
      </c>
      <c r="E51" s="37"/>
      <c r="F51" s="37">
        <v>4945579559</v>
      </c>
      <c r="G51" s="37"/>
      <c r="H51" s="37">
        <v>0</v>
      </c>
      <c r="I51" s="37"/>
      <c r="J51" s="37">
        <f t="shared" si="0"/>
        <v>4945579559</v>
      </c>
      <c r="K51" s="37"/>
      <c r="L51" s="37">
        <f>J51/درآمد!$F$11*100</f>
        <v>1.4365926558583704</v>
      </c>
      <c r="M51" s="37"/>
      <c r="N51" s="37">
        <v>0</v>
      </c>
      <c r="O51" s="37"/>
      <c r="P51" s="37">
        <v>4945579559</v>
      </c>
      <c r="Q51" s="37"/>
      <c r="R51" s="37">
        <v>0</v>
      </c>
      <c r="S51" s="37"/>
      <c r="T51" s="37">
        <f t="shared" si="1"/>
        <v>4945579559</v>
      </c>
      <c r="U51" s="37"/>
      <c r="V51" s="37">
        <f>T51/درآمد!$F$11*100</f>
        <v>1.4365926558583704</v>
      </c>
      <c r="X51" s="40"/>
    </row>
    <row r="52" spans="1:24" ht="21.75" customHeight="1" x14ac:dyDescent="0.2">
      <c r="A52" s="58" t="s">
        <v>53</v>
      </c>
      <c r="B52" s="58"/>
      <c r="D52" s="37">
        <v>0</v>
      </c>
      <c r="E52" s="37"/>
      <c r="F52" s="37">
        <v>7234601068</v>
      </c>
      <c r="G52" s="37"/>
      <c r="H52" s="37">
        <v>0</v>
      </c>
      <c r="I52" s="37"/>
      <c r="J52" s="37">
        <f t="shared" si="0"/>
        <v>7234601068</v>
      </c>
      <c r="K52" s="37"/>
      <c r="L52" s="37">
        <f>J52/درآمد!$F$11*100</f>
        <v>2.1015079503554546</v>
      </c>
      <c r="M52" s="37"/>
      <c r="N52" s="37">
        <v>0</v>
      </c>
      <c r="O52" s="37"/>
      <c r="P52" s="37">
        <v>7234601068</v>
      </c>
      <c r="Q52" s="37"/>
      <c r="R52" s="37">
        <v>0</v>
      </c>
      <c r="S52" s="37"/>
      <c r="T52" s="37">
        <f t="shared" si="1"/>
        <v>7234601068</v>
      </c>
      <c r="U52" s="37"/>
      <c r="V52" s="37">
        <f>T52/درآمد!$F$11*100</f>
        <v>2.1015079503554546</v>
      </c>
      <c r="X52" s="40"/>
    </row>
    <row r="53" spans="1:24" ht="21.75" customHeight="1" x14ac:dyDescent="0.2">
      <c r="A53" s="58" t="s">
        <v>38</v>
      </c>
      <c r="B53" s="58"/>
      <c r="D53" s="37">
        <v>0</v>
      </c>
      <c r="E53" s="37"/>
      <c r="F53" s="37">
        <v>822415346</v>
      </c>
      <c r="G53" s="37"/>
      <c r="H53" s="37">
        <v>0</v>
      </c>
      <c r="I53" s="37"/>
      <c r="J53" s="37">
        <f t="shared" si="0"/>
        <v>822415346</v>
      </c>
      <c r="K53" s="37"/>
      <c r="L53" s="37">
        <f>J53/درآمد!$F$11*100</f>
        <v>0.23889532703578945</v>
      </c>
      <c r="M53" s="37"/>
      <c r="N53" s="37">
        <v>0</v>
      </c>
      <c r="O53" s="37"/>
      <c r="P53" s="37">
        <v>822415346</v>
      </c>
      <c r="Q53" s="37"/>
      <c r="R53" s="37">
        <v>0</v>
      </c>
      <c r="S53" s="37"/>
      <c r="T53" s="37">
        <f t="shared" si="1"/>
        <v>822415346</v>
      </c>
      <c r="U53" s="37"/>
      <c r="V53" s="37">
        <f>T53/درآمد!$F$11*100</f>
        <v>0.23889532703578945</v>
      </c>
      <c r="X53" s="40"/>
    </row>
    <row r="54" spans="1:24" ht="21.75" customHeight="1" x14ac:dyDescent="0.2">
      <c r="A54" s="58" t="s">
        <v>45</v>
      </c>
      <c r="B54" s="58"/>
      <c r="D54" s="37">
        <v>0</v>
      </c>
      <c r="E54" s="37"/>
      <c r="F54" s="37">
        <v>1585358470</v>
      </c>
      <c r="G54" s="37"/>
      <c r="H54" s="37">
        <v>0</v>
      </c>
      <c r="I54" s="37"/>
      <c r="J54" s="37">
        <f t="shared" si="0"/>
        <v>1585358470</v>
      </c>
      <c r="K54" s="37"/>
      <c r="L54" s="37">
        <f>J54/درآمد!$F$11*100</f>
        <v>0.46051515454042713</v>
      </c>
      <c r="M54" s="37"/>
      <c r="N54" s="37">
        <v>0</v>
      </c>
      <c r="O54" s="37"/>
      <c r="P54" s="37">
        <v>1585358470</v>
      </c>
      <c r="Q54" s="37"/>
      <c r="R54" s="37">
        <v>0</v>
      </c>
      <c r="S54" s="37"/>
      <c r="T54" s="37">
        <f t="shared" si="1"/>
        <v>1585358470</v>
      </c>
      <c r="U54" s="37"/>
      <c r="V54" s="37">
        <f>T54/درآمد!$F$11*100</f>
        <v>0.46051515454042713</v>
      </c>
      <c r="X54" s="40"/>
    </row>
    <row r="55" spans="1:24" ht="21.75" customHeight="1" x14ac:dyDescent="0.2">
      <c r="A55" s="58" t="s">
        <v>72</v>
      </c>
      <c r="B55" s="58"/>
      <c r="D55" s="37">
        <v>0</v>
      </c>
      <c r="E55" s="37"/>
      <c r="F55" s="37">
        <v>6477755679</v>
      </c>
      <c r="G55" s="37"/>
      <c r="H55" s="37">
        <v>0</v>
      </c>
      <c r="I55" s="37"/>
      <c r="J55" s="37">
        <f t="shared" si="0"/>
        <v>6477755679</v>
      </c>
      <c r="K55" s="37"/>
      <c r="L55" s="37">
        <f>J55/درآمد!$F$11*100</f>
        <v>1.8816593937835489</v>
      </c>
      <c r="M55" s="37"/>
      <c r="N55" s="37">
        <v>0</v>
      </c>
      <c r="O55" s="37"/>
      <c r="P55" s="37">
        <v>6477755679</v>
      </c>
      <c r="Q55" s="37"/>
      <c r="R55" s="37">
        <v>0</v>
      </c>
      <c r="S55" s="37"/>
      <c r="T55" s="37">
        <f t="shared" si="1"/>
        <v>6477755679</v>
      </c>
      <c r="U55" s="37"/>
      <c r="V55" s="37">
        <f>T55/درآمد!$F$11*100</f>
        <v>1.8816593937835489</v>
      </c>
      <c r="X55" s="40"/>
    </row>
    <row r="56" spans="1:24" ht="21.75" customHeight="1" x14ac:dyDescent="0.2">
      <c r="A56" s="58" t="s">
        <v>35</v>
      </c>
      <c r="B56" s="58"/>
      <c r="D56" s="37">
        <v>0</v>
      </c>
      <c r="E56" s="37"/>
      <c r="F56" s="37">
        <v>12437718294</v>
      </c>
      <c r="G56" s="37"/>
      <c r="H56" s="37">
        <v>0</v>
      </c>
      <c r="I56" s="37"/>
      <c r="J56" s="37">
        <f t="shared" si="0"/>
        <v>12437718294</v>
      </c>
      <c r="K56" s="37"/>
      <c r="L56" s="37">
        <f>J56/درآمد!$F$11*100</f>
        <v>3.6129101844655405</v>
      </c>
      <c r="M56" s="37"/>
      <c r="N56" s="37">
        <v>0</v>
      </c>
      <c r="O56" s="37"/>
      <c r="P56" s="37">
        <v>12437718294</v>
      </c>
      <c r="Q56" s="37"/>
      <c r="R56" s="37">
        <v>0</v>
      </c>
      <c r="S56" s="37"/>
      <c r="T56" s="37">
        <f t="shared" si="1"/>
        <v>12437718294</v>
      </c>
      <c r="U56" s="37"/>
      <c r="V56" s="37">
        <f>T56/درآمد!$F$11*100</f>
        <v>3.6129101844655405</v>
      </c>
      <c r="X56" s="40"/>
    </row>
    <row r="57" spans="1:24" ht="21.75" customHeight="1" x14ac:dyDescent="0.2">
      <c r="A57" s="58" t="s">
        <v>33</v>
      </c>
      <c r="B57" s="58"/>
      <c r="D57" s="37">
        <v>0</v>
      </c>
      <c r="E57" s="37"/>
      <c r="F57" s="37">
        <v>6470286202</v>
      </c>
      <c r="G57" s="37"/>
      <c r="H57" s="37">
        <v>0</v>
      </c>
      <c r="I57" s="37"/>
      <c r="J57" s="37">
        <f t="shared" si="0"/>
        <v>6470286202</v>
      </c>
      <c r="K57" s="37"/>
      <c r="L57" s="37">
        <f>J57/درآمد!$F$11*100</f>
        <v>1.8794896590389576</v>
      </c>
      <c r="M57" s="37"/>
      <c r="N57" s="37">
        <v>0</v>
      </c>
      <c r="O57" s="37"/>
      <c r="P57" s="37">
        <v>6470286202</v>
      </c>
      <c r="Q57" s="37"/>
      <c r="R57" s="37">
        <v>0</v>
      </c>
      <c r="S57" s="37"/>
      <c r="T57" s="37">
        <f t="shared" si="1"/>
        <v>6470286202</v>
      </c>
      <c r="U57" s="37"/>
      <c r="V57" s="37">
        <f>T57/درآمد!$F$11*100</f>
        <v>1.8794896590389576</v>
      </c>
      <c r="X57" s="40"/>
    </row>
    <row r="58" spans="1:24" ht="21.75" customHeight="1" x14ac:dyDescent="0.2">
      <c r="A58" s="58" t="s">
        <v>46</v>
      </c>
      <c r="B58" s="58"/>
      <c r="D58" s="37">
        <v>0</v>
      </c>
      <c r="E58" s="37"/>
      <c r="F58" s="37">
        <v>702087063</v>
      </c>
      <c r="G58" s="37"/>
      <c r="H58" s="37">
        <v>0</v>
      </c>
      <c r="I58" s="37"/>
      <c r="J58" s="37">
        <f t="shared" si="0"/>
        <v>702087063</v>
      </c>
      <c r="K58" s="37"/>
      <c r="L58" s="37">
        <f>J58/درآمد!$F$11*100</f>
        <v>0.2039423502233407</v>
      </c>
      <c r="M58" s="37"/>
      <c r="N58" s="37">
        <v>0</v>
      </c>
      <c r="O58" s="37"/>
      <c r="P58" s="37">
        <v>702087063</v>
      </c>
      <c r="Q58" s="37"/>
      <c r="R58" s="37">
        <v>0</v>
      </c>
      <c r="S58" s="37"/>
      <c r="T58" s="37">
        <f t="shared" si="1"/>
        <v>702087063</v>
      </c>
      <c r="U58" s="37"/>
      <c r="V58" s="37">
        <f>T58/درآمد!$F$11*100</f>
        <v>0.2039423502233407</v>
      </c>
      <c r="X58" s="40"/>
    </row>
    <row r="59" spans="1:24" ht="21.75" customHeight="1" x14ac:dyDescent="0.2">
      <c r="A59" s="58" t="s">
        <v>66</v>
      </c>
      <c r="B59" s="58"/>
      <c r="D59" s="37">
        <v>0</v>
      </c>
      <c r="E59" s="37"/>
      <c r="F59" s="37">
        <v>620287200</v>
      </c>
      <c r="G59" s="37"/>
      <c r="H59" s="37">
        <v>0</v>
      </c>
      <c r="I59" s="37"/>
      <c r="J59" s="37">
        <f t="shared" si="0"/>
        <v>620287200</v>
      </c>
      <c r="K59" s="37"/>
      <c r="L59" s="37">
        <f>J59/درآمد!$F$11*100</f>
        <v>0.18018111434914075</v>
      </c>
      <c r="M59" s="37"/>
      <c r="N59" s="37">
        <v>0</v>
      </c>
      <c r="O59" s="37"/>
      <c r="P59" s="37">
        <v>620287200</v>
      </c>
      <c r="Q59" s="37"/>
      <c r="R59" s="37">
        <v>0</v>
      </c>
      <c r="S59" s="37"/>
      <c r="T59" s="37">
        <f t="shared" si="1"/>
        <v>620287200</v>
      </c>
      <c r="U59" s="37"/>
      <c r="V59" s="37">
        <f>T59/درآمد!$F$11*100</f>
        <v>0.18018111434914075</v>
      </c>
      <c r="X59" s="40"/>
    </row>
    <row r="60" spans="1:24" ht="21.75" customHeight="1" x14ac:dyDescent="0.2">
      <c r="A60" s="58" t="s">
        <v>47</v>
      </c>
      <c r="B60" s="58"/>
      <c r="D60" s="37">
        <v>0</v>
      </c>
      <c r="E60" s="37"/>
      <c r="F60" s="37">
        <v>4736247126</v>
      </c>
      <c r="G60" s="37"/>
      <c r="H60" s="37">
        <v>0</v>
      </c>
      <c r="I60" s="37"/>
      <c r="J60" s="37">
        <f t="shared" si="0"/>
        <v>4736247126</v>
      </c>
      <c r="K60" s="37"/>
      <c r="L60" s="37">
        <f>J60/درآمد!$F$11*100</f>
        <v>1.3757857408561633</v>
      </c>
      <c r="M60" s="37"/>
      <c r="N60" s="37">
        <v>0</v>
      </c>
      <c r="O60" s="37"/>
      <c r="P60" s="37">
        <v>4736247126</v>
      </c>
      <c r="Q60" s="37"/>
      <c r="R60" s="37">
        <v>0</v>
      </c>
      <c r="S60" s="37"/>
      <c r="T60" s="37">
        <f t="shared" si="1"/>
        <v>4736247126</v>
      </c>
      <c r="U60" s="37"/>
      <c r="V60" s="37">
        <f>T60/درآمد!$F$11*100</f>
        <v>1.3757857408561633</v>
      </c>
      <c r="X60" s="40"/>
    </row>
    <row r="61" spans="1:24" ht="21.75" customHeight="1" x14ac:dyDescent="0.2">
      <c r="A61" s="58" t="s">
        <v>63</v>
      </c>
      <c r="B61" s="58"/>
      <c r="D61" s="37">
        <v>0</v>
      </c>
      <c r="E61" s="37"/>
      <c r="F61" s="37">
        <v>-459187328</v>
      </c>
      <c r="G61" s="37"/>
      <c r="H61" s="37">
        <v>0</v>
      </c>
      <c r="I61" s="37"/>
      <c r="J61" s="37">
        <f t="shared" si="0"/>
        <v>-459187328</v>
      </c>
      <c r="K61" s="37"/>
      <c r="L61" s="37">
        <f>J61/درآمد!$F$11*100</f>
        <v>-0.13338480054730195</v>
      </c>
      <c r="M61" s="37"/>
      <c r="N61" s="37">
        <v>0</v>
      </c>
      <c r="O61" s="37"/>
      <c r="P61" s="37">
        <v>-459187329</v>
      </c>
      <c r="Q61" s="37"/>
      <c r="R61" s="37">
        <v>0</v>
      </c>
      <c r="S61" s="37"/>
      <c r="T61" s="37">
        <f t="shared" si="1"/>
        <v>-459187329</v>
      </c>
      <c r="U61" s="37"/>
      <c r="V61" s="37">
        <f>T61/درآمد!$F$11*100</f>
        <v>-0.13338480083778212</v>
      </c>
      <c r="X61" s="40"/>
    </row>
    <row r="62" spans="1:24" ht="21.75" customHeight="1" x14ac:dyDescent="0.2">
      <c r="A62" s="58" t="s">
        <v>49</v>
      </c>
      <c r="B62" s="58"/>
      <c r="D62" s="37">
        <v>0</v>
      </c>
      <c r="E62" s="37"/>
      <c r="F62" s="37">
        <v>1089422201</v>
      </c>
      <c r="G62" s="37"/>
      <c r="H62" s="37">
        <v>0</v>
      </c>
      <c r="I62" s="37"/>
      <c r="J62" s="37">
        <f t="shared" si="0"/>
        <v>1089422201</v>
      </c>
      <c r="K62" s="37"/>
      <c r="L62" s="37">
        <f>J62/درآمد!$F$11*100</f>
        <v>0.31645551636866537</v>
      </c>
      <c r="M62" s="37"/>
      <c r="N62" s="37">
        <v>0</v>
      </c>
      <c r="O62" s="37"/>
      <c r="P62" s="37">
        <v>1089422201</v>
      </c>
      <c r="Q62" s="37"/>
      <c r="R62" s="37">
        <v>0</v>
      </c>
      <c r="S62" s="37"/>
      <c r="T62" s="37">
        <f t="shared" si="1"/>
        <v>1089422201</v>
      </c>
      <c r="U62" s="37"/>
      <c r="V62" s="37">
        <f>T62/درآمد!$F$11*100</f>
        <v>0.31645551636866537</v>
      </c>
      <c r="X62" s="40"/>
    </row>
    <row r="63" spans="1:24" ht="21.75" customHeight="1" x14ac:dyDescent="0.2">
      <c r="A63" s="69" t="s">
        <v>57</v>
      </c>
      <c r="B63" s="69"/>
      <c r="D63" s="37">
        <v>0</v>
      </c>
      <c r="E63" s="37"/>
      <c r="F63" s="37">
        <v>-2415541500</v>
      </c>
      <c r="G63" s="37"/>
      <c r="H63" s="37">
        <v>0</v>
      </c>
      <c r="I63" s="37"/>
      <c r="J63" s="37">
        <f t="shared" si="0"/>
        <v>-2415541500</v>
      </c>
      <c r="K63" s="37"/>
      <c r="L63" s="37">
        <f>J63/درآمد!$F$11*100</f>
        <v>-0.70166683953271158</v>
      </c>
      <c r="M63" s="37"/>
      <c r="N63" s="37">
        <v>0</v>
      </c>
      <c r="O63" s="37"/>
      <c r="P63" s="37">
        <v>-2415541500</v>
      </c>
      <c r="Q63" s="37"/>
      <c r="R63" s="37">
        <v>0</v>
      </c>
      <c r="S63" s="37"/>
      <c r="T63" s="37">
        <f t="shared" si="1"/>
        <v>-2415541500</v>
      </c>
      <c r="U63" s="37"/>
      <c r="V63" s="37">
        <f>T63/درآمد!$F$11*100</f>
        <v>-0.70166683953271158</v>
      </c>
      <c r="X63" s="40"/>
    </row>
    <row r="64" spans="1:24" ht="21.75" customHeight="1" x14ac:dyDescent="0.2">
      <c r="A64" s="69" t="s">
        <v>95</v>
      </c>
      <c r="B64" s="69"/>
      <c r="D64" s="37">
        <v>0</v>
      </c>
      <c r="E64" s="37"/>
      <c r="F64" s="37">
        <v>-63727119632</v>
      </c>
      <c r="G64" s="37"/>
      <c r="H64" s="37">
        <v>0</v>
      </c>
      <c r="I64" s="37"/>
      <c r="J64" s="37">
        <f>D64+F64+H64</f>
        <v>-63727119632</v>
      </c>
      <c r="K64" s="37"/>
      <c r="L64" s="37">
        <f>J64/درآمد!$F$11*100</f>
        <v>-18.511462802319258</v>
      </c>
      <c r="M64" s="37"/>
      <c r="N64" s="37">
        <v>0</v>
      </c>
      <c r="O64" s="37"/>
      <c r="P64" s="37">
        <v>-63727119632</v>
      </c>
      <c r="Q64" s="37"/>
      <c r="R64" s="37">
        <v>0</v>
      </c>
      <c r="S64" s="37"/>
      <c r="T64" s="37">
        <f t="shared" si="1"/>
        <v>-63727119632</v>
      </c>
      <c r="U64" s="37"/>
      <c r="V64" s="37">
        <f>T64/درآمد!$F$11*100</f>
        <v>-18.511462802319258</v>
      </c>
      <c r="X64" s="40"/>
    </row>
    <row r="65" spans="1:24" ht="21.75" customHeight="1" x14ac:dyDescent="0.2">
      <c r="A65" s="69" t="s">
        <v>174</v>
      </c>
      <c r="B65" s="69"/>
      <c r="D65" s="37">
        <v>0</v>
      </c>
      <c r="E65" s="37"/>
      <c r="F65" s="37">
        <v>-131174214</v>
      </c>
      <c r="G65" s="37"/>
      <c r="H65" s="37">
        <v>0</v>
      </c>
      <c r="I65" s="37"/>
      <c r="J65" s="37">
        <f t="shared" si="0"/>
        <v>-131174214</v>
      </c>
      <c r="K65" s="37"/>
      <c r="L65" s="37">
        <f>J65/درآمد!$F$11*100</f>
        <v>-3.8103504396661193E-2</v>
      </c>
      <c r="M65" s="37"/>
      <c r="N65" s="37">
        <v>0</v>
      </c>
      <c r="O65" s="37"/>
      <c r="P65" s="37">
        <v>-131174214</v>
      </c>
      <c r="Q65" s="37"/>
      <c r="R65" s="37">
        <v>0</v>
      </c>
      <c r="S65" s="37"/>
      <c r="T65" s="37">
        <f t="shared" si="1"/>
        <v>-131174214</v>
      </c>
      <c r="U65" s="37"/>
      <c r="V65" s="37">
        <f>T65/درآمد!$F$11*100</f>
        <v>-3.8103504396661193E-2</v>
      </c>
      <c r="X65" s="40"/>
    </row>
    <row r="66" spans="1:24" ht="21.75" customHeight="1" x14ac:dyDescent="0.2">
      <c r="A66" s="69" t="s">
        <v>175</v>
      </c>
      <c r="B66" s="69"/>
      <c r="D66" s="37">
        <v>0</v>
      </c>
      <c r="E66" s="37"/>
      <c r="F66" s="37">
        <v>133133309</v>
      </c>
      <c r="G66" s="37"/>
      <c r="H66" s="37">
        <v>0</v>
      </c>
      <c r="I66" s="37"/>
      <c r="J66" s="37">
        <f t="shared" si="0"/>
        <v>133133309</v>
      </c>
      <c r="K66" s="37"/>
      <c r="L66" s="37">
        <f>J66/درآمد!$F$11*100</f>
        <v>3.8672582591755059E-2</v>
      </c>
      <c r="M66" s="37"/>
      <c r="N66" s="37">
        <v>0</v>
      </c>
      <c r="O66" s="37"/>
      <c r="P66" s="37">
        <v>133133309</v>
      </c>
      <c r="Q66" s="37"/>
      <c r="R66" s="37">
        <v>0</v>
      </c>
      <c r="S66" s="37"/>
      <c r="T66" s="37">
        <f t="shared" si="1"/>
        <v>133133309</v>
      </c>
      <c r="U66" s="37"/>
      <c r="V66" s="37">
        <f>T66/درآمد!$F$11*100</f>
        <v>3.8672582591755059E-2</v>
      </c>
      <c r="X66" s="40"/>
    </row>
    <row r="67" spans="1:24" ht="21.75" customHeight="1" x14ac:dyDescent="0.2">
      <c r="A67" s="69" t="s">
        <v>97</v>
      </c>
      <c r="B67" s="69"/>
      <c r="D67" s="37">
        <v>0</v>
      </c>
      <c r="E67" s="37"/>
      <c r="F67" s="37">
        <v>-6519884740</v>
      </c>
      <c r="G67" s="37"/>
      <c r="H67" s="37">
        <v>0</v>
      </c>
      <c r="I67" s="37"/>
      <c r="J67" s="37">
        <f t="shared" si="0"/>
        <v>-6519884740</v>
      </c>
      <c r="K67" s="37"/>
      <c r="L67" s="37">
        <f>J67/درآمد!$F$11*100</f>
        <v>-1.8938970494331624</v>
      </c>
      <c r="M67" s="37"/>
      <c r="N67" s="37">
        <v>0</v>
      </c>
      <c r="O67" s="37"/>
      <c r="P67" s="37">
        <v>-6519884740</v>
      </c>
      <c r="Q67" s="37"/>
      <c r="R67" s="37">
        <v>0</v>
      </c>
      <c r="S67" s="37"/>
      <c r="T67" s="37">
        <f t="shared" si="1"/>
        <v>-6519884740</v>
      </c>
      <c r="U67" s="37"/>
      <c r="V67" s="37">
        <f>T67/درآمد!$F$11*100</f>
        <v>-1.8938970494331624</v>
      </c>
      <c r="X67" s="40"/>
    </row>
    <row r="68" spans="1:24" ht="21.75" customHeight="1" x14ac:dyDescent="0.2">
      <c r="A68" s="69" t="s">
        <v>93</v>
      </c>
      <c r="B68" s="69"/>
      <c r="D68" s="37">
        <v>0</v>
      </c>
      <c r="E68" s="37"/>
      <c r="F68" s="37">
        <v>-645783505</v>
      </c>
      <c r="G68" s="37"/>
      <c r="H68" s="37">
        <v>0</v>
      </c>
      <c r="I68" s="37"/>
      <c r="J68" s="37">
        <f t="shared" si="0"/>
        <v>-645783505</v>
      </c>
      <c r="K68" s="37"/>
      <c r="L68" s="37">
        <f>J68/درآمد!$F$11*100</f>
        <v>-0.18758728466296565</v>
      </c>
      <c r="M68" s="37"/>
      <c r="N68" s="37">
        <v>0</v>
      </c>
      <c r="O68" s="37"/>
      <c r="P68" s="37">
        <v>-645783505</v>
      </c>
      <c r="Q68" s="37"/>
      <c r="R68" s="37">
        <v>0</v>
      </c>
      <c r="S68" s="37"/>
      <c r="T68" s="37">
        <f t="shared" si="1"/>
        <v>-645783505</v>
      </c>
      <c r="U68" s="37"/>
      <c r="V68" s="37">
        <f>T68/درآمد!$F$11*100</f>
        <v>-0.18758728466296565</v>
      </c>
      <c r="X68" s="40"/>
    </row>
    <row r="69" spans="1:24" ht="21.75" customHeight="1" x14ac:dyDescent="0.2">
      <c r="A69" s="69" t="s">
        <v>98</v>
      </c>
      <c r="B69" s="69"/>
      <c r="D69" s="37">
        <v>0</v>
      </c>
      <c r="E69" s="37"/>
      <c r="F69" s="37">
        <v>-459856030</v>
      </c>
      <c r="G69" s="37"/>
      <c r="H69" s="37">
        <v>0</v>
      </c>
      <c r="I69" s="37"/>
      <c r="J69" s="37">
        <f t="shared" si="0"/>
        <v>-459856030</v>
      </c>
      <c r="K69" s="37"/>
      <c r="L69" s="37">
        <f>J69/درآمد!$F$11*100</f>
        <v>-0.13357904519966218</v>
      </c>
      <c r="M69" s="37"/>
      <c r="N69" s="37">
        <v>0</v>
      </c>
      <c r="O69" s="37"/>
      <c r="P69" s="37">
        <v>-459856030</v>
      </c>
      <c r="Q69" s="37"/>
      <c r="R69" s="37">
        <v>0</v>
      </c>
      <c r="S69" s="37"/>
      <c r="T69" s="37">
        <f t="shared" si="1"/>
        <v>-459856030</v>
      </c>
      <c r="U69" s="37"/>
      <c r="V69" s="37">
        <f>T69/درآمد!$F$11*100</f>
        <v>-0.13357904519966218</v>
      </c>
      <c r="X69" s="40"/>
    </row>
    <row r="70" spans="1:24" ht="21.75" customHeight="1" x14ac:dyDescent="0.2">
      <c r="A70" s="69" t="s">
        <v>100</v>
      </c>
      <c r="B70" s="69"/>
      <c r="D70" s="37">
        <v>0</v>
      </c>
      <c r="E70" s="37"/>
      <c r="F70" s="37">
        <v>-68392300</v>
      </c>
      <c r="G70" s="37"/>
      <c r="H70" s="37">
        <v>0</v>
      </c>
      <c r="I70" s="37"/>
      <c r="J70" s="37">
        <f t="shared" si="0"/>
        <v>-68392300</v>
      </c>
      <c r="K70" s="37"/>
      <c r="L70" s="37">
        <f>J70/درآمد!$F$11*100</f>
        <v>-1.9866605061172854E-2</v>
      </c>
      <c r="M70" s="37"/>
      <c r="N70" s="37">
        <v>0</v>
      </c>
      <c r="O70" s="37"/>
      <c r="P70" s="37">
        <v>-68392300</v>
      </c>
      <c r="Q70" s="37"/>
      <c r="R70" s="37">
        <v>0</v>
      </c>
      <c r="S70" s="37"/>
      <c r="T70" s="37">
        <f t="shared" si="1"/>
        <v>-68392300</v>
      </c>
      <c r="U70" s="37"/>
      <c r="V70" s="37">
        <f>T70/درآمد!$F$11*100</f>
        <v>-1.9866605061172854E-2</v>
      </c>
      <c r="X70" s="40"/>
    </row>
    <row r="71" spans="1:24" ht="21.75" customHeight="1" x14ac:dyDescent="0.2">
      <c r="A71" s="69" t="s">
        <v>83</v>
      </c>
      <c r="B71" s="69"/>
      <c r="D71" s="37">
        <v>0</v>
      </c>
      <c r="E71" s="37"/>
      <c r="F71" s="37">
        <v>0</v>
      </c>
      <c r="G71" s="37"/>
      <c r="H71" s="37">
        <v>4653581121</v>
      </c>
      <c r="I71" s="37"/>
      <c r="J71" s="37">
        <f t="shared" si="0"/>
        <v>4653581121</v>
      </c>
      <c r="K71" s="37"/>
      <c r="L71" s="37">
        <f>J71/درآمد!$F$11*100</f>
        <v>1.3517729079302356</v>
      </c>
      <c r="M71" s="37"/>
      <c r="N71" s="37">
        <v>0</v>
      </c>
      <c r="O71" s="37"/>
      <c r="P71" s="37">
        <v>0</v>
      </c>
      <c r="Q71" s="37"/>
      <c r="R71" s="37">
        <v>4653581121</v>
      </c>
      <c r="S71" s="37"/>
      <c r="T71" s="37">
        <f t="shared" si="1"/>
        <v>4653581121</v>
      </c>
      <c r="U71" s="37"/>
      <c r="V71" s="37">
        <f>T71/درآمد!$F$11*100</f>
        <v>1.3517729079302356</v>
      </c>
      <c r="X71" s="40"/>
    </row>
    <row r="72" spans="1:24" ht="21.75" customHeight="1" x14ac:dyDescent="0.2">
      <c r="A72" s="69" t="s">
        <v>88</v>
      </c>
      <c r="B72" s="69"/>
      <c r="D72" s="37">
        <v>0</v>
      </c>
      <c r="E72" s="37"/>
      <c r="F72" s="37">
        <v>0</v>
      </c>
      <c r="G72" s="37"/>
      <c r="H72" s="37">
        <v>391285672</v>
      </c>
      <c r="I72" s="37"/>
      <c r="J72" s="37">
        <f t="shared" si="0"/>
        <v>391285672</v>
      </c>
      <c r="K72" s="37"/>
      <c r="L72" s="37">
        <f>J72/درآمد!$F$11*100</f>
        <v>0.11366071782524673</v>
      </c>
      <c r="M72" s="37"/>
      <c r="N72" s="37">
        <v>0</v>
      </c>
      <c r="O72" s="37"/>
      <c r="P72" s="37">
        <v>0</v>
      </c>
      <c r="Q72" s="37"/>
      <c r="R72" s="37">
        <v>391285672</v>
      </c>
      <c r="S72" s="37"/>
      <c r="T72" s="37">
        <f t="shared" si="1"/>
        <v>391285672</v>
      </c>
      <c r="U72" s="37"/>
      <c r="V72" s="37">
        <f>T72/درآمد!$F$11*100</f>
        <v>0.11366071782524673</v>
      </c>
      <c r="X72" s="40"/>
    </row>
    <row r="73" spans="1:24" ht="21.75" customHeight="1" x14ac:dyDescent="0.2">
      <c r="A73" s="69" t="s">
        <v>89</v>
      </c>
      <c r="B73" s="69"/>
      <c r="D73" s="37">
        <v>0</v>
      </c>
      <c r="E73" s="37"/>
      <c r="F73" s="37">
        <v>0</v>
      </c>
      <c r="G73" s="37"/>
      <c r="H73" s="37">
        <v>8996148</v>
      </c>
      <c r="I73" s="37"/>
      <c r="J73" s="37">
        <f t="shared" si="0"/>
        <v>8996148</v>
      </c>
      <c r="K73" s="37"/>
      <c r="L73" s="37">
        <f>J73/درآمد!$F$11*100</f>
        <v>2.6132023544735306E-3</v>
      </c>
      <c r="M73" s="37"/>
      <c r="N73" s="37">
        <v>0</v>
      </c>
      <c r="O73" s="37"/>
      <c r="P73" s="37">
        <v>0</v>
      </c>
      <c r="Q73" s="37"/>
      <c r="R73" s="37">
        <v>8996148</v>
      </c>
      <c r="S73" s="37"/>
      <c r="T73" s="37">
        <f t="shared" si="1"/>
        <v>8996148</v>
      </c>
      <c r="U73" s="37"/>
      <c r="V73" s="37">
        <f>T73/درآمد!$F$11*100</f>
        <v>2.6132023544735306E-3</v>
      </c>
      <c r="X73" s="40"/>
    </row>
    <row r="74" spans="1:24" ht="21.75" customHeight="1" thickBot="1" x14ac:dyDescent="0.25">
      <c r="A74" s="68" t="s">
        <v>74</v>
      </c>
      <c r="B74" s="68"/>
      <c r="D74" s="38">
        <f>SUM(D9:D73)</f>
        <v>2688000000</v>
      </c>
      <c r="E74" s="37"/>
      <c r="F74" s="38">
        <f>SUM(F9:F73)</f>
        <v>337700887469</v>
      </c>
      <c r="G74" s="37"/>
      <c r="H74" s="38">
        <f>SUM(H9:H73)</f>
        <v>3013358623</v>
      </c>
      <c r="I74" s="37"/>
      <c r="J74" s="38">
        <f>SUM(J9:J73)</f>
        <v>343402246092</v>
      </c>
      <c r="K74" s="37"/>
      <c r="L74" s="38">
        <f>SUM(L9:L73)</f>
        <v>99.751533436212171</v>
      </c>
      <c r="M74" s="37"/>
      <c r="N74" s="38">
        <f>SUM(N9:N63)</f>
        <v>2688000000</v>
      </c>
      <c r="O74" s="37"/>
      <c r="P74" s="38">
        <f>SUM(P9:P73)</f>
        <v>337700887465</v>
      </c>
      <c r="Q74" s="37"/>
      <c r="R74" s="38">
        <f>SUM(R9:R73)</f>
        <v>3013358623</v>
      </c>
      <c r="S74" s="37"/>
      <c r="T74" s="38">
        <f>SUM(T9:T73)</f>
        <v>343402246088</v>
      </c>
      <c r="U74" s="37"/>
      <c r="V74" s="38">
        <f>SUM(V9:V73)</f>
        <v>99.75153343505022</v>
      </c>
    </row>
    <row r="77" spans="1:24" x14ac:dyDescent="0.2">
      <c r="N77" s="35"/>
      <c r="P77" s="35"/>
      <c r="R77" s="35"/>
    </row>
    <row r="78" spans="1:24" x14ac:dyDescent="0.2">
      <c r="N78" s="35"/>
      <c r="P78" s="35"/>
      <c r="R78" s="35"/>
    </row>
  </sheetData>
  <mergeCells count="75">
    <mergeCell ref="J7:L7"/>
    <mergeCell ref="T7:V7"/>
    <mergeCell ref="A8:B8"/>
    <mergeCell ref="A1:V1"/>
    <mergeCell ref="A2:V2"/>
    <mergeCell ref="A3:V3"/>
    <mergeCell ref="B5:V5"/>
    <mergeCell ref="D6:L6"/>
    <mergeCell ref="N6:V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74:B74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</mergeCells>
  <pageMargins left="0.39" right="0.39" top="0.39" bottom="0.39" header="0" footer="0"/>
  <pageSetup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0"/>
  <sheetViews>
    <sheetView rightToLeft="1" view="pageBreakPreview" zoomScaleNormal="100" zoomScaleSheetLayoutView="100" workbookViewId="0">
      <selection activeCell="F22" sqref="F22"/>
    </sheetView>
  </sheetViews>
  <sheetFormatPr defaultRowHeight="12.75" x14ac:dyDescent="0.2"/>
  <cols>
    <col min="1" max="1" width="6.5703125" bestFit="1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1.75" customHeight="1" x14ac:dyDescent="0.2">
      <c r="A2" s="54" t="s">
        <v>109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4.45" customHeight="1" x14ac:dyDescent="0.2"/>
    <row r="5" spans="1:10" ht="14.45" customHeight="1" x14ac:dyDescent="0.2">
      <c r="A5" s="1" t="s">
        <v>118</v>
      </c>
      <c r="B5" s="63" t="s">
        <v>130</v>
      </c>
      <c r="C5" s="63"/>
      <c r="D5" s="63"/>
      <c r="E5" s="63"/>
      <c r="F5" s="63"/>
      <c r="G5" s="63"/>
      <c r="H5" s="63"/>
      <c r="I5" s="63"/>
      <c r="J5" s="63"/>
    </row>
    <row r="6" spans="1:10" ht="14.45" customHeight="1" x14ac:dyDescent="0.2">
      <c r="D6" s="65" t="s">
        <v>124</v>
      </c>
      <c r="E6" s="65"/>
      <c r="F6" s="65"/>
      <c r="H6" s="65" t="s">
        <v>125</v>
      </c>
      <c r="I6" s="65"/>
      <c r="J6" s="65"/>
    </row>
    <row r="7" spans="1:10" ht="36.4" customHeight="1" x14ac:dyDescent="0.2">
      <c r="A7" s="65" t="s">
        <v>131</v>
      </c>
      <c r="B7" s="65"/>
      <c r="D7" s="18" t="s">
        <v>132</v>
      </c>
      <c r="E7" s="3"/>
      <c r="F7" s="18" t="s">
        <v>133</v>
      </c>
      <c r="H7" s="18" t="s">
        <v>132</v>
      </c>
      <c r="I7" s="3"/>
      <c r="J7" s="18" t="s">
        <v>133</v>
      </c>
    </row>
    <row r="8" spans="1:10" ht="21.75" customHeight="1" x14ac:dyDescent="0.2">
      <c r="A8" s="60" t="s">
        <v>107</v>
      </c>
      <c r="B8" s="60"/>
      <c r="D8" s="6">
        <v>543322947</v>
      </c>
      <c r="F8" s="7"/>
      <c r="H8" s="6">
        <v>543322947</v>
      </c>
      <c r="J8" s="7"/>
    </row>
    <row r="9" spans="1:10" ht="21.75" customHeight="1" x14ac:dyDescent="0.2">
      <c r="A9" s="67" t="s">
        <v>108</v>
      </c>
      <c r="B9" s="67"/>
      <c r="D9" s="13">
        <v>997294</v>
      </c>
      <c r="F9" s="14"/>
      <c r="H9" s="13">
        <v>997294</v>
      </c>
      <c r="J9" s="14"/>
    </row>
    <row r="10" spans="1:10" ht="21.75" customHeight="1" x14ac:dyDescent="0.2">
      <c r="A10" s="68" t="s">
        <v>74</v>
      </c>
      <c r="B10" s="68"/>
      <c r="D10" s="16">
        <f>SUM(D8:D9)</f>
        <v>544320241</v>
      </c>
      <c r="F10" s="16"/>
      <c r="H10" s="16">
        <f>SUM(H8:H9)</f>
        <v>544320241</v>
      </c>
      <c r="J10" s="16"/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Normal="100" zoomScaleSheetLayoutView="100" workbookViewId="0">
      <selection activeCell="L39" sqref="L3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4" t="s">
        <v>0</v>
      </c>
      <c r="B1" s="54"/>
      <c r="C1" s="54"/>
      <c r="D1" s="54"/>
      <c r="E1" s="54"/>
      <c r="F1" s="54"/>
    </row>
    <row r="2" spans="1:6" ht="21.75" customHeight="1" x14ac:dyDescent="0.2">
      <c r="A2" s="54" t="s">
        <v>109</v>
      </c>
      <c r="B2" s="54"/>
      <c r="C2" s="54"/>
      <c r="D2" s="54"/>
      <c r="E2" s="54"/>
      <c r="F2" s="54"/>
    </row>
    <row r="3" spans="1:6" ht="21.75" customHeight="1" x14ac:dyDescent="0.2">
      <c r="A3" s="54" t="s">
        <v>2</v>
      </c>
      <c r="B3" s="54"/>
      <c r="C3" s="54"/>
      <c r="D3" s="54"/>
      <c r="E3" s="54"/>
      <c r="F3" s="54"/>
    </row>
    <row r="4" spans="1:6" ht="14.45" customHeight="1" x14ac:dyDescent="0.2"/>
    <row r="5" spans="1:6" ht="29.1" customHeight="1" x14ac:dyDescent="0.2">
      <c r="A5" s="1" t="s">
        <v>119</v>
      </c>
      <c r="B5" s="63" t="s">
        <v>121</v>
      </c>
      <c r="C5" s="63"/>
      <c r="D5" s="63"/>
      <c r="E5" s="63"/>
      <c r="F5" s="63"/>
    </row>
    <row r="6" spans="1:6" ht="14.45" customHeight="1" x14ac:dyDescent="0.2">
      <c r="D6" s="2" t="s">
        <v>124</v>
      </c>
      <c r="F6" s="2" t="s">
        <v>9</v>
      </c>
    </row>
    <row r="7" spans="1:6" ht="14.45" customHeight="1" x14ac:dyDescent="0.2">
      <c r="A7" s="65" t="s">
        <v>121</v>
      </c>
      <c r="B7" s="65"/>
      <c r="D7" s="4" t="s">
        <v>104</v>
      </c>
      <c r="F7" s="4" t="s">
        <v>104</v>
      </c>
    </row>
    <row r="8" spans="1:6" ht="21.75" customHeight="1" x14ac:dyDescent="0.2">
      <c r="A8" s="60" t="s">
        <v>121</v>
      </c>
      <c r="B8" s="60"/>
      <c r="D8" s="6">
        <v>288020481</v>
      </c>
      <c r="F8" s="6">
        <v>288020481</v>
      </c>
    </row>
    <row r="9" spans="1:6" ht="21.75" customHeight="1" x14ac:dyDescent="0.2">
      <c r="A9" s="67" t="s">
        <v>134</v>
      </c>
      <c r="B9" s="67"/>
      <c r="D9" s="13">
        <v>23024339</v>
      </c>
      <c r="F9" s="13">
        <v>23024339</v>
      </c>
    </row>
    <row r="10" spans="1:6" ht="21.75" customHeight="1" x14ac:dyDescent="0.2">
      <c r="A10" s="68" t="s">
        <v>74</v>
      </c>
      <c r="B10" s="68"/>
      <c r="D10" s="16">
        <f>SUM(D8:D9)</f>
        <v>311044820</v>
      </c>
      <c r="F10" s="16">
        <f>SUM(F8:F9)</f>
        <v>311044820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9"/>
  <sheetViews>
    <sheetView rightToLeft="1" view="pageBreakPreview" zoomScaleNormal="100" zoomScaleSheetLayoutView="100" workbookViewId="0">
      <selection activeCell="K23" sqref="K23"/>
    </sheetView>
  </sheetViews>
  <sheetFormatPr defaultRowHeight="12.75" x14ac:dyDescent="0.2"/>
  <cols>
    <col min="1" max="1" width="16.42578125" bestFit="1" customWidth="1"/>
    <col min="2" max="2" width="1.28515625" customWidth="1"/>
    <col min="3" max="3" width="17.28515625" bestFit="1" customWidth="1"/>
    <col min="4" max="4" width="1.28515625" customWidth="1"/>
    <col min="5" max="5" width="23.85546875" bestFit="1" customWidth="1"/>
    <col min="6" max="6" width="1.28515625" customWidth="1"/>
    <col min="7" max="7" width="16.42578125" bestFit="1" customWidth="1"/>
    <col min="8" max="8" width="1.28515625" customWidth="1"/>
    <col min="9" max="9" width="16.28515625" bestFit="1" customWidth="1"/>
    <col min="10" max="10" width="1.28515625" customWidth="1"/>
    <col min="11" max="11" width="11" bestFit="1" customWidth="1"/>
    <col min="12" max="12" width="1.28515625" customWidth="1"/>
    <col min="13" max="13" width="17.85546875" bestFit="1" customWidth="1"/>
    <col min="14" max="14" width="1.28515625" customWidth="1"/>
    <col min="15" max="15" width="16.28515625" bestFit="1" customWidth="1"/>
    <col min="16" max="16" width="1.28515625" customWidth="1"/>
    <col min="17" max="17" width="11" bestFit="1" customWidth="1"/>
    <col min="18" max="18" width="1.28515625" customWidth="1"/>
    <col min="19" max="19" width="17.85546875" bestFit="1" customWidth="1"/>
    <col min="20" max="20" width="0.28515625" customWidth="1"/>
  </cols>
  <sheetData>
    <row r="1" spans="1:21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21" ht="21.75" customHeight="1" x14ac:dyDescent="0.2">
      <c r="A2" s="54" t="s">
        <v>109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1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21" ht="14.45" customHeight="1" x14ac:dyDescent="0.2"/>
    <row r="5" spans="1:21" ht="14.45" customHeight="1" x14ac:dyDescent="0.2">
      <c r="A5" s="63" t="s">
        <v>127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21" ht="14.45" customHeight="1" x14ac:dyDescent="0.2">
      <c r="A6" s="65" t="s">
        <v>75</v>
      </c>
      <c r="C6" s="65" t="s">
        <v>135</v>
      </c>
      <c r="D6" s="65"/>
      <c r="E6" s="65"/>
      <c r="F6" s="65"/>
      <c r="G6" s="65"/>
      <c r="I6" s="65" t="s">
        <v>124</v>
      </c>
      <c r="J6" s="65"/>
      <c r="K6" s="65"/>
      <c r="L6" s="65"/>
      <c r="M6" s="65"/>
      <c r="O6" s="65" t="s">
        <v>125</v>
      </c>
      <c r="P6" s="65"/>
      <c r="Q6" s="65"/>
      <c r="R6" s="65"/>
      <c r="S6" s="65"/>
    </row>
    <row r="7" spans="1:21" ht="38.25" customHeight="1" x14ac:dyDescent="0.2">
      <c r="A7" s="65"/>
      <c r="C7" s="18" t="s">
        <v>136</v>
      </c>
      <c r="D7" s="3"/>
      <c r="E7" s="18" t="s">
        <v>137</v>
      </c>
      <c r="F7" s="3"/>
      <c r="G7" s="18" t="s">
        <v>138</v>
      </c>
      <c r="I7" s="18" t="s">
        <v>139</v>
      </c>
      <c r="J7" s="3"/>
      <c r="K7" s="18" t="s">
        <v>140</v>
      </c>
      <c r="L7" s="3"/>
      <c r="M7" s="18" t="s">
        <v>141</v>
      </c>
      <c r="O7" s="18" t="s">
        <v>139</v>
      </c>
      <c r="P7" s="3"/>
      <c r="Q7" s="18" t="s">
        <v>140</v>
      </c>
      <c r="R7" s="3"/>
      <c r="S7" s="18" t="s">
        <v>141</v>
      </c>
    </row>
    <row r="8" spans="1:21" ht="21.75" customHeight="1" x14ac:dyDescent="0.2">
      <c r="A8" s="19" t="s">
        <v>54</v>
      </c>
      <c r="C8" s="19" t="s">
        <v>9</v>
      </c>
      <c r="E8" s="20">
        <v>4800000</v>
      </c>
      <c r="G8" s="20">
        <v>560</v>
      </c>
      <c r="I8" s="20">
        <v>2688000000</v>
      </c>
      <c r="K8" s="20">
        <v>18285714</v>
      </c>
      <c r="M8" s="20">
        <v>2669714286</v>
      </c>
      <c r="O8" s="20">
        <v>2688000000</v>
      </c>
      <c r="Q8" s="20">
        <v>18285714</v>
      </c>
      <c r="S8" s="20">
        <v>2669714286</v>
      </c>
    </row>
    <row r="9" spans="1:21" ht="21.75" customHeight="1" x14ac:dyDescent="0.2">
      <c r="A9" s="15" t="s">
        <v>74</v>
      </c>
      <c r="C9" s="16"/>
      <c r="E9" s="16"/>
      <c r="G9" s="16"/>
      <c r="I9" s="16">
        <f>SUM(I8)</f>
        <v>2688000000</v>
      </c>
      <c r="K9" s="16">
        <f>SUM(K8)</f>
        <v>18285714</v>
      </c>
      <c r="M9" s="16">
        <f>SUM(M8)</f>
        <v>2669714286</v>
      </c>
      <c r="O9" s="16">
        <f>SUM(O8)</f>
        <v>2688000000</v>
      </c>
      <c r="Q9" s="16">
        <f>SUM(Q8)</f>
        <v>18285714</v>
      </c>
      <c r="S9" s="16">
        <f>SUM(S8)</f>
        <v>2669714286</v>
      </c>
      <c r="U9" s="35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0</vt:lpstr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'0'!Print_Area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moner tabrizi</dc:creator>
  <dc:description/>
  <cp:lastModifiedBy>Ali Solgi</cp:lastModifiedBy>
  <cp:lastPrinted>2025-04-22T10:49:20Z</cp:lastPrinted>
  <dcterms:created xsi:type="dcterms:W3CDTF">2025-04-22T10:43:10Z</dcterms:created>
  <dcterms:modified xsi:type="dcterms:W3CDTF">2025-04-30T06:08:03Z</dcterms:modified>
</cp:coreProperties>
</file>